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cpl.ca\cal\DEPTS\FCVOL1\SDCO\Gas Quality_and_Measurement_Integrity\Manage Gas Quality Tariff Process\Gas Quality Working Files\CO2 Service\CO2 Service - System CO2 and Web Content\"/>
    </mc:Choice>
  </mc:AlternateContent>
  <xr:revisionPtr revIDLastSave="0" documentId="13_ncr:1_{9CDBB4B1-44B0-46EC-BF28-86D0A1AB3D1D}" xr6:coauthVersionLast="36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20" sheetId="17" r:id="rId1"/>
  </sheets>
  <definedNames>
    <definedName name="count">#REF!</definedName>
    <definedName name="feb">28</definedName>
    <definedName name="leap_feb">29</definedName>
    <definedName name="long_month">31</definedName>
    <definedName name="short_month">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7" l="1"/>
  <c r="C9" i="17" s="1"/>
  <c r="M8" i="17" l="1"/>
  <c r="M9" i="17" s="1"/>
  <c r="L8" i="17" l="1"/>
  <c r="L9" i="17" s="1"/>
  <c r="K8" i="17" l="1"/>
  <c r="K9" i="17" s="1"/>
  <c r="I9" i="17" l="1"/>
  <c r="J8" i="17"/>
  <c r="J9" i="17" s="1"/>
  <c r="H9" i="17" l="1"/>
  <c r="D8" i="17" l="1"/>
  <c r="D9" i="17" s="1"/>
  <c r="G8" i="17"/>
  <c r="G9" i="17" s="1"/>
  <c r="F8" i="17" l="1"/>
  <c r="F9" i="17" s="1"/>
  <c r="E8" i="17" l="1"/>
  <c r="E9" i="17" s="1"/>
  <c r="B8" i="17" l="1"/>
  <c r="B9" i="17" s="1"/>
  <c r="B10" i="17" s="1"/>
  <c r="C10" i="17" s="1"/>
  <c r="D10" i="17" l="1"/>
  <c r="E10" i="17" s="1"/>
  <c r="F10" i="17" s="1"/>
  <c r="G10" i="17" s="1"/>
  <c r="H10" i="17" s="1"/>
  <c r="I10" i="17" s="1"/>
  <c r="J10" i="17" s="1"/>
  <c r="K10" i="17" s="1"/>
  <c r="L10" i="17" s="1"/>
  <c r="M10" i="17" s="1"/>
</calcChain>
</file>

<file path=xl/sharedStrings.xml><?xml version="1.0" encoding="utf-8"?>
<sst xmlns="http://schemas.openxmlformats.org/spreadsheetml/2006/main" count="26" uniqueCount="26">
  <si>
    <t>Production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</si>
  <si>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</si>
  <si>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</si>
  <si>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</si>
  <si>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</si>
  <si>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</si>
  <si>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</si>
  <si>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</si>
  <si>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</si>
  <si>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</si>
  <si>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</si>
  <si>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</si>
  <si>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</si>
  <si>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CO2 on System</t>
  </si>
  <si>
    <t>Excess CO2 on System</t>
  </si>
  <si>
    <t>CO2 Removed by the Service</t>
  </si>
  <si>
    <t>CO2 Service Cap</t>
  </si>
  <si>
    <t>Monthly Variance from Service Cap</t>
  </si>
  <si>
    <t>Cumulative Variance from Service Cap</t>
  </si>
  <si>
    <t>Number of CO2 Receipt Stations</t>
  </si>
  <si>
    <t>System Average CO2 Content</t>
  </si>
  <si>
    <t>CRZ 1 (Mildred Lake Sales) CO2 Content</t>
  </si>
  <si>
    <t>Questions?</t>
  </si>
  <si>
    <t>2020 CO2 on the Alberta System (e3m3/month)</t>
  </si>
  <si>
    <t>Please contact Brad Tanner at (403) 920-5366, email: bradley_tanner@tcenergy.com</t>
  </si>
  <si>
    <t>Or, contact Vi Nguyen at (403) 920-5837, email:vi_nguyen@tcenergy.com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</si>
</sst>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/>
    <xf numFmtId="3" fontId="5" fillId="2" borderId="6" xfId="3" applyNumberFormat="1" applyFont="1" applyFill="1" applyBorder="1" applyAlignment="1">
      <alignment horizontal="center"/>
    </xf>
    <xf numFmtId="3" fontId="5" fillId="2" borderId="7" xfId="3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3" fontId="5" fillId="2" borderId="8" xfId="0" applyNumberFormat="1" applyFont="1" applyFill="1" applyBorder="1" applyAlignment="1">
      <alignment horizontal="center"/>
    </xf>
    <xf numFmtId="0" fontId="4" fillId="2" borderId="9" xfId="0" applyFont="1" applyFill="1" applyBorder="1"/>
    <xf numFmtId="3" fontId="5" fillId="2" borderId="10" xfId="3" applyNumberFormat="1" applyFont="1" applyFill="1" applyBorder="1" applyAlignment="1">
      <alignment horizontal="center"/>
    </xf>
    <xf numFmtId="3" fontId="5" fillId="2" borderId="11" xfId="3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1" fontId="5" fillId="2" borderId="10" xfId="3" applyNumberFormat="1" applyFont="1" applyFill="1" applyBorder="1" applyAlignment="1">
      <alignment horizontal="center"/>
    </xf>
    <xf numFmtId="1" fontId="5" fillId="2" borderId="11" xfId="1" applyNumberFormat="1" applyFont="1" applyFill="1" applyBorder="1" applyAlignment="1">
      <alignment horizontal="center"/>
    </xf>
    <xf numFmtId="1" fontId="5" fillId="2" borderId="11" xfId="3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164" fontId="5" fillId="2" borderId="11" xfId="3" applyNumberFormat="1" applyFont="1" applyFill="1" applyBorder="1" applyAlignment="1">
      <alignment horizontal="center"/>
    </xf>
    <xf numFmtId="4" fontId="5" fillId="2" borderId="11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" fontId="5" fillId="2" borderId="11" xfId="4" applyNumberFormat="1" applyFont="1" applyFill="1" applyBorder="1" applyAlignment="1">
      <alignment horizontal="center"/>
    </xf>
    <xf numFmtId="10" fontId="5" fillId="2" borderId="10" xfId="0" applyNumberFormat="1" applyFont="1" applyFill="1" applyBorder="1" applyAlignment="1">
      <alignment horizontal="center"/>
    </xf>
    <xf numFmtId="10" fontId="5" fillId="2" borderId="11" xfId="0" applyNumberFormat="1" applyFont="1" applyFill="1" applyBorder="1" applyAlignment="1">
      <alignment horizontal="center"/>
    </xf>
    <xf numFmtId="10" fontId="5" fillId="2" borderId="11" xfId="3" applyNumberFormat="1" applyFont="1" applyFill="1" applyBorder="1" applyAlignment="1">
      <alignment horizontal="center"/>
    </xf>
    <xf numFmtId="10" fontId="5" fillId="2" borderId="12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2" borderId="14" xfId="0" applyFont="1" applyFill="1" applyBorder="1"/>
    <xf numFmtId="10" fontId="5" fillId="2" borderId="1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10" fontId="5" fillId="2" borderId="0" xfId="4" applyNumberFormat="1" applyFont="1" applyFill="1"/>
    <xf numFmtId="0" fontId="5" fillId="2" borderId="0" xfId="0" applyFont="1" applyFill="1" applyBorder="1"/>
    <xf numFmtId="0" fontId="5" fillId="2" borderId="12" xfId="3" applyFont="1" applyFill="1" applyBorder="1" applyAlignment="1">
      <alignment horizontal="center"/>
    </xf>
    <xf numFmtId="10" fontId="5" fillId="2" borderId="16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2" fillId="0" borderId="0" xfId="2"/>
    <xf numFmtId="0" fontId="2" fillId="0" borderId="0" xfId="2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0" borderId="0" xfId="2"/>
    <xf numFmtId="0" fontId="2" fillId="0" borderId="0" xfId="2"/>
  </cellXfs>
  <cellStyles count="5">
    <cellStyle name="Comma_Monthly Data for Web" xfId="1" xr:uid="{00000000-0005-0000-0000-000000000000}"/>
    <cellStyle name="Normal" xfId="0" builtinId="0"/>
    <cellStyle name="Normal 2" xfId="2" xr:uid="{00000000-0005-0000-0000-000002000000}"/>
    <cellStyle name="Normal_Monthly Data for Web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S22"/>
  <sheetViews>
    <sheetView tabSelected="1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L12" sqref="L12"/>
    </sheetView>
  </sheetViews>
  <sheetFormatPr defaultRowHeight="12.75" x14ac:dyDescent="0.2"/>
  <cols>
    <col min="1" max="1" width="37.7109375" customWidth="1"/>
    <col min="13" max="13" width="9.28515625" bestFit="1" customWidth="1"/>
  </cols>
  <sheetData>
    <row r="1" spans="1:19" x14ac:dyDescent="0.2">
      <c r="A1" s="1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3.5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3.5" thickBot="1" x14ac:dyDescent="0.2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2"/>
    </row>
    <row r="4" spans="1:19" x14ac:dyDescent="0.2">
      <c r="A4" s="7" t="s">
        <v>13</v>
      </c>
      <c r="B4" s="8">
        <v>80989.150799332652</v>
      </c>
      <c r="C4" s="9">
        <v>75673.03220999999</v>
      </c>
      <c r="D4" s="9">
        <v>77216.93964813411</v>
      </c>
      <c r="E4" s="9">
        <v>71299.303081756094</v>
      </c>
      <c r="F4" s="10">
        <v>71920.330826316407</v>
      </c>
      <c r="G4" s="10">
        <v>69265.478779563113</v>
      </c>
      <c r="H4" s="10">
        <v>71336.740516317659</v>
      </c>
      <c r="I4" s="10">
        <v>70489.857611478801</v>
      </c>
      <c r="J4" s="10">
        <v>67358.045228960211</v>
      </c>
      <c r="K4" s="10">
        <v>72979.547408924132</v>
      </c>
      <c r="L4" s="10">
        <v>72317.965338209993</v>
      </c>
      <c r="M4" s="11">
        <v>80239.163871995755</v>
      </c>
      <c r="N4" s="2"/>
      <c r="O4" s="43"/>
    </row>
    <row r="5" spans="1:19" x14ac:dyDescent="0.2">
      <c r="A5" s="12" t="s">
        <v>14</v>
      </c>
      <c r="B5" s="13">
        <v>609.15999999999963</v>
      </c>
      <c r="C5" s="14">
        <v>586.62000000000012</v>
      </c>
      <c r="D5" s="14">
        <v>631</v>
      </c>
      <c r="E5" s="14">
        <v>697.95000000000027</v>
      </c>
      <c r="F5" s="14">
        <v>701.91227377079986</v>
      </c>
      <c r="G5" s="14">
        <v>750.09</v>
      </c>
      <c r="H5" s="14">
        <v>820.45</v>
      </c>
      <c r="I5" s="14">
        <v>864.38</v>
      </c>
      <c r="J5" s="14">
        <v>1107.96</v>
      </c>
      <c r="K5" s="14">
        <v>1026.82</v>
      </c>
      <c r="L5" s="14">
        <v>671.96000000000015</v>
      </c>
      <c r="M5" s="15">
        <v>703.65</v>
      </c>
      <c r="N5" s="2"/>
      <c r="O5" s="44"/>
    </row>
    <row r="6" spans="1:19" x14ac:dyDescent="0.2">
      <c r="A6" s="12" t="s">
        <v>15</v>
      </c>
      <c r="B6" s="16">
        <v>0</v>
      </c>
      <c r="C6" s="14">
        <v>0</v>
      </c>
      <c r="D6" s="17">
        <v>0</v>
      </c>
      <c r="E6" s="17">
        <v>0</v>
      </c>
      <c r="F6" s="18">
        <v>0</v>
      </c>
      <c r="G6" s="19">
        <v>0</v>
      </c>
      <c r="H6" s="20">
        <v>0</v>
      </c>
      <c r="I6" s="18">
        <v>0</v>
      </c>
      <c r="J6" s="18">
        <v>0</v>
      </c>
      <c r="K6" s="18">
        <v>0</v>
      </c>
      <c r="L6" s="18">
        <v>0</v>
      </c>
      <c r="M6" s="40">
        <v>0</v>
      </c>
      <c r="N6" s="2"/>
    </row>
    <row r="7" spans="1:19" x14ac:dyDescent="0.2">
      <c r="A7" s="12"/>
      <c r="B7" s="21"/>
      <c r="C7" s="22"/>
      <c r="D7" s="23"/>
      <c r="E7" s="23"/>
      <c r="F7" s="24"/>
      <c r="G7" s="24"/>
      <c r="H7" s="25"/>
      <c r="I7" s="25"/>
      <c r="J7" s="25"/>
      <c r="K7" s="25"/>
      <c r="L7" s="23"/>
      <c r="M7" s="42"/>
      <c r="N7" s="2"/>
    </row>
    <row r="8" spans="1:19" x14ac:dyDescent="0.2">
      <c r="A8" s="12" t="s">
        <v>16</v>
      </c>
      <c r="B8" s="13">
        <f>125*31</f>
        <v>3875</v>
      </c>
      <c r="C8" s="13">
        <f>125*29</f>
        <v>3625</v>
      </c>
      <c r="D8" s="14">
        <f>125*31</f>
        <v>3875</v>
      </c>
      <c r="E8" s="14">
        <f>125*30</f>
        <v>3750</v>
      </c>
      <c r="F8" s="14">
        <f>125*31</f>
        <v>3875</v>
      </c>
      <c r="G8" s="14">
        <f>125*30</f>
        <v>3750</v>
      </c>
      <c r="H8" s="14">
        <v>3875</v>
      </c>
      <c r="I8" s="14">
        <v>3875</v>
      </c>
      <c r="J8" s="14">
        <f>125*30</f>
        <v>3750</v>
      </c>
      <c r="K8" s="14">
        <f>125*31</f>
        <v>3875</v>
      </c>
      <c r="L8" s="14">
        <f>125*30</f>
        <v>3750</v>
      </c>
      <c r="M8" s="15">
        <f>125*31</f>
        <v>3875</v>
      </c>
      <c r="N8" s="2"/>
      <c r="S8" s="47"/>
    </row>
    <row r="9" spans="1:19" x14ac:dyDescent="0.2">
      <c r="A9" s="12" t="s">
        <v>17</v>
      </c>
      <c r="B9" s="14">
        <f>B5-B8</f>
        <v>-3265.84</v>
      </c>
      <c r="C9" s="14">
        <f>C5-C8</f>
        <v>-3038.38</v>
      </c>
      <c r="D9" s="14">
        <f>D5-D8</f>
        <v>-3244</v>
      </c>
      <c r="E9" s="14">
        <f t="shared" ref="E9:F9" si="0">E5-E8</f>
        <v>-3052.0499999999997</v>
      </c>
      <c r="F9" s="14">
        <f t="shared" si="0"/>
        <v>-3173.0877262292001</v>
      </c>
      <c r="G9" s="14">
        <f t="shared" ref="G9:M9" si="1">G5-G8</f>
        <v>-2999.91</v>
      </c>
      <c r="H9" s="14">
        <f t="shared" si="1"/>
        <v>-3054.55</v>
      </c>
      <c r="I9" s="14">
        <f t="shared" si="1"/>
        <v>-3010.62</v>
      </c>
      <c r="J9" s="14">
        <f t="shared" si="1"/>
        <v>-2642.04</v>
      </c>
      <c r="K9" s="14">
        <f t="shared" si="1"/>
        <v>-2848.1800000000003</v>
      </c>
      <c r="L9" s="14">
        <f t="shared" si="1"/>
        <v>-3078.04</v>
      </c>
      <c r="M9" s="14">
        <f t="shared" si="1"/>
        <v>-3171.35</v>
      </c>
      <c r="N9" s="39"/>
      <c r="S9" s="48"/>
    </row>
    <row r="10" spans="1:19" x14ac:dyDescent="0.2">
      <c r="A10" s="12" t="s">
        <v>18</v>
      </c>
      <c r="B10" s="14">
        <f>B9</f>
        <v>-3265.84</v>
      </c>
      <c r="C10" s="14">
        <f>C9+B10</f>
        <v>-6304.22</v>
      </c>
      <c r="D10" s="14">
        <f t="shared" ref="D10:H10" si="2">D9+C10</f>
        <v>-9548.2200000000012</v>
      </c>
      <c r="E10" s="14">
        <f t="shared" si="2"/>
        <v>-12600.27</v>
      </c>
      <c r="F10" s="14">
        <f t="shared" si="2"/>
        <v>-15773.3577262292</v>
      </c>
      <c r="G10" s="14">
        <f t="shared" si="2"/>
        <v>-18773.267726229198</v>
      </c>
      <c r="H10" s="14">
        <f t="shared" si="2"/>
        <v>-21827.817726229197</v>
      </c>
      <c r="I10" s="14">
        <f>I9+H10</f>
        <v>-24838.437726229196</v>
      </c>
      <c r="J10" s="14">
        <f>J9+I10</f>
        <v>-27480.477726229197</v>
      </c>
      <c r="K10" s="14">
        <f>K9+J10</f>
        <v>-30328.657726229198</v>
      </c>
      <c r="L10" s="14">
        <f>L9+K10</f>
        <v>-33406.697726229198</v>
      </c>
      <c r="M10" s="14">
        <f>M9+L10</f>
        <v>-36578.047726229197</v>
      </c>
      <c r="N10" s="39"/>
    </row>
    <row r="11" spans="1:19" x14ac:dyDescent="0.2">
      <c r="A11" s="12" t="s">
        <v>19</v>
      </c>
      <c r="B11" s="21">
        <v>78</v>
      </c>
      <c r="C11" s="25">
        <v>78</v>
      </c>
      <c r="D11" s="25">
        <v>78</v>
      </c>
      <c r="E11" s="27">
        <v>70</v>
      </c>
      <c r="F11" s="27">
        <v>71</v>
      </c>
      <c r="G11" s="27">
        <v>71</v>
      </c>
      <c r="H11" s="24">
        <v>71</v>
      </c>
      <c r="I11" s="24">
        <v>71</v>
      </c>
      <c r="J11" s="25">
        <v>71</v>
      </c>
      <c r="K11" s="24">
        <v>71</v>
      </c>
      <c r="L11" s="25">
        <v>72</v>
      </c>
      <c r="M11" s="40">
        <v>73</v>
      </c>
      <c r="N11" s="39"/>
    </row>
    <row r="12" spans="1:19" x14ac:dyDescent="0.2">
      <c r="A12" s="12" t="s">
        <v>20</v>
      </c>
      <c r="B12" s="28">
        <v>6.6816221338956237E-3</v>
      </c>
      <c r="C12" s="29">
        <v>6.7345971422551974E-3</v>
      </c>
      <c r="D12" s="29">
        <v>6.6121540483999883E-3</v>
      </c>
      <c r="E12" s="29">
        <v>6.4280931661254252E-3</v>
      </c>
      <c r="F12" s="29">
        <v>6.3494023740962562E-3</v>
      </c>
      <c r="G12" s="29">
        <v>6.4079885779309452E-3</v>
      </c>
      <c r="H12" s="30">
        <v>6.3927555901655093E-3</v>
      </c>
      <c r="I12" s="30">
        <v>6.426528296064828E-3</v>
      </c>
      <c r="J12" s="30">
        <v>6.5679934073337972E-3</v>
      </c>
      <c r="K12" s="30">
        <v>6.2650214020052762E-3</v>
      </c>
      <c r="L12" s="30">
        <v>6.1196701857876177E-3</v>
      </c>
      <c r="M12" s="31">
        <v>6.2502199065240559E-3</v>
      </c>
      <c r="N12" s="2"/>
    </row>
    <row r="13" spans="1:19" x14ac:dyDescent="0.2">
      <c r="A13" s="12"/>
      <c r="B13" s="32"/>
      <c r="C13" s="24"/>
      <c r="D13" s="29"/>
      <c r="E13" s="29"/>
      <c r="F13" s="24"/>
      <c r="G13" s="24"/>
      <c r="H13" s="24"/>
      <c r="I13" s="24"/>
      <c r="J13" s="24"/>
      <c r="L13" s="24"/>
      <c r="M13" s="26"/>
      <c r="N13" s="2"/>
    </row>
    <row r="14" spans="1:19" ht="13.5" thickBot="1" x14ac:dyDescent="0.25">
      <c r="A14" s="33" t="s">
        <v>21</v>
      </c>
      <c r="B14" s="34">
        <v>2.6079299973920697E-3</v>
      </c>
      <c r="C14" s="34">
        <v>2.7199230027199228E-3</v>
      </c>
      <c r="D14" s="34">
        <v>2.9353220029353227E-3</v>
      </c>
      <c r="E14" s="34">
        <v>3.4143040034143048E-3</v>
      </c>
      <c r="F14" s="34">
        <v>2.8538630000000003E-3</v>
      </c>
      <c r="G14" s="34">
        <v>2.9517489999279739E-3</v>
      </c>
      <c r="H14" s="34">
        <v>3.0845830028298246E-3</v>
      </c>
      <c r="I14" s="34">
        <v>2.878513000021312E-3</v>
      </c>
      <c r="J14" s="34">
        <v>3.1416189971953295E-3</v>
      </c>
      <c r="K14" s="34">
        <v>2.8695370000000001E-3</v>
      </c>
      <c r="L14" s="34">
        <v>3.175826000000001E-3</v>
      </c>
      <c r="M14" s="41">
        <v>2.7964049997932418E-3</v>
      </c>
      <c r="N14" s="2"/>
    </row>
    <row r="15" spans="1:19" x14ac:dyDescent="0.2">
      <c r="A15" s="2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9" ht="14.25" x14ac:dyDescent="0.2">
      <c r="A16" s="36"/>
      <c r="B16" s="35"/>
      <c r="C16" s="35"/>
      <c r="D16" s="35"/>
      <c r="E16" s="35"/>
      <c r="F16" s="35"/>
      <c r="G16" s="2"/>
      <c r="H16" s="2"/>
      <c r="I16" s="2"/>
      <c r="J16" s="2"/>
      <c r="K16" s="2"/>
      <c r="L16" s="35"/>
      <c r="M16" s="35"/>
      <c r="N16" s="35"/>
    </row>
    <row r="17" spans="1:14" x14ac:dyDescent="0.2">
      <c r="A17" s="2"/>
      <c r="B17" s="35"/>
      <c r="C17" s="35"/>
      <c r="D17" s="35"/>
      <c r="E17" s="35"/>
      <c r="F17" s="35"/>
      <c r="G17" s="2"/>
      <c r="H17" s="2"/>
      <c r="I17" s="2"/>
      <c r="J17" s="2"/>
      <c r="K17" s="2"/>
      <c r="L17" s="35"/>
      <c r="M17" s="35"/>
      <c r="N17" s="35"/>
    </row>
    <row r="18" spans="1:14" x14ac:dyDescent="0.2">
      <c r="A18" s="1" t="s">
        <v>22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x14ac:dyDescent="0.2">
      <c r="A19" s="46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45" t="s">
        <v>25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38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</sheetData>
  <phoneticPr fontId="3" type="noConversion"/>
  <printOptions horizontalCentered="1" verticalCentered="1"/>
  <pageMargins left="0.75" right="0.75" top="1" bottom="1" header="0.5" footer="0.5"/>
  <pageSetup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TransCanada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Bradley</dc:creator>
  <cp:lastModifiedBy>Vi Nguyen</cp:lastModifiedBy>
  <dcterms:created xsi:type="dcterms:W3CDTF">2008-12-18T15:35:36Z</dcterms:created>
  <dcterms:modified xsi:type="dcterms:W3CDTF">2021-01-18T18:00:15Z</dcterms:modified>
</cp:coreProperties>
</file>