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pl.ca\cal\DEPTS\FCVOL1\SDCO\Gas Quality_and_Measurement_Integrity\Manage Gas Quality Tariff Process\CO2 Service\CO2 Service - System CO2 and Web Content\"/>
    </mc:Choice>
  </mc:AlternateContent>
  <bookViews>
    <workbookView xWindow="3105" yWindow="180" windowWidth="17115" windowHeight="9975"/>
  </bookViews>
  <sheets>
    <sheet name="2017" sheetId="17" r:id="rId1"/>
  </sheets>
  <definedNames>
    <definedName name="count">#REF!</definedName>
    <definedName name="feb">28</definedName>
    <definedName name="leap_feb">29</definedName>
    <definedName name="long_month">31</definedName>
    <definedName name="short_month">30</definedName>
  </definedNames>
  <calcPr calcId="171027"/>
</workbook>
</file>

<file path=xl/calcChain.xml><?xml version="1.0" encoding="utf-8"?>
<calcChain xmlns="http://schemas.openxmlformats.org/spreadsheetml/2006/main">
  <c r="M10" i="17" l="1"/>
  <c r="M9" i="17"/>
  <c r="L9" i="17" l="1"/>
  <c r="L10" i="17" s="1"/>
  <c r="K10" i="17" l="1"/>
  <c r="K9" i="17"/>
  <c r="J10" i="17" l="1"/>
  <c r="J9" i="17"/>
  <c r="M8" i="17" l="1"/>
  <c r="L8" i="17" l="1"/>
  <c r="K8" i="17"/>
  <c r="J8" i="17"/>
  <c r="I8" i="17"/>
  <c r="I9" i="17" s="1"/>
  <c r="H8" i="17"/>
  <c r="H9" i="17" s="1"/>
  <c r="G8" i="17"/>
  <c r="G9" i="17" s="1"/>
  <c r="F8" i="17"/>
  <c r="F9" i="17" s="1"/>
  <c r="E8" i="17"/>
  <c r="E9" i="17" s="1"/>
  <c r="D8" i="17"/>
  <c r="D9" i="17" s="1"/>
  <c r="C8" i="17"/>
  <c r="C9" i="17" s="1"/>
  <c r="B8" i="17" l="1"/>
  <c r="B9" i="17"/>
  <c r="B10" i="17" l="1"/>
  <c r="I10" i="17"/>
  <c r="H10" i="17"/>
  <c r="F10" i="17"/>
  <c r="G10" i="17"/>
  <c r="C10" i="17"/>
  <c r="E10" i="17"/>
  <c r="D10" i="17"/>
</calcChain>
</file>

<file path=xl/sharedStrings.xml><?xml version="1.0" encoding="utf-8"?>
<sst xmlns="http://schemas.openxmlformats.org/spreadsheetml/2006/main" count="26" uniqueCount="26">
  <si>
    <t>Production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</si>
  <si>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</si>
  <si>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</si>
  <si>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</si>
  <si>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</si>
  <si>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</si>
  <si>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</si>
  <si>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</si>
  <si>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</si>
  <si>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</si>
  <si>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</si>
  <si>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</si>
  <si>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</si>
  <si>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CO2 on System</t>
  </si>
  <si>
    <t>Excess CO2 on System</t>
  </si>
  <si>
    <t>CO2 Removed by the Service</t>
  </si>
  <si>
    <t>CO2 Service Cap</t>
  </si>
  <si>
    <t>Monthly Variance from Service Cap</t>
  </si>
  <si>
    <t>Cumulative Variance from Service Cap</t>
  </si>
  <si>
    <t>Number of CO2 Receipt Stations</t>
  </si>
  <si>
    <t>System Average CO2 Content</t>
  </si>
  <si>
    <t>CRZ 1 (Mildred Lake Sales) CO2 Content</t>
  </si>
  <si>
    <t>Questions?</t>
  </si>
  <si>
    <t>Please contact Randy Bradley at (403) 920-5864, email: randy_bradley@transcanada.com</t>
  </si>
  <si>
    <t>Or, contact Brad Tanner at (403) 920-5366, email: bradley_tanner@transcanada.com</t>
  </si>
  <si>
    <t>2017 CO2 on the Alberta System (e3m3/month)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</si>
</sst>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/>
    <xf numFmtId="17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3" fontId="5" fillId="2" borderId="6" xfId="3" applyNumberFormat="1" applyFont="1" applyFill="1" applyBorder="1" applyAlignment="1">
      <alignment horizontal="center"/>
    </xf>
    <xf numFmtId="3" fontId="5" fillId="2" borderId="7" xfId="3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0" fontId="4" fillId="2" borderId="9" xfId="0" applyFont="1" applyFill="1" applyBorder="1"/>
    <xf numFmtId="3" fontId="5" fillId="2" borderId="10" xfId="3" applyNumberFormat="1" applyFont="1" applyFill="1" applyBorder="1" applyAlignment="1">
      <alignment horizontal="center"/>
    </xf>
    <xf numFmtId="3" fontId="5" fillId="2" borderId="11" xfId="3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1" fontId="5" fillId="2" borderId="10" xfId="3" applyNumberFormat="1" applyFont="1" applyFill="1" applyBorder="1" applyAlignment="1">
      <alignment horizontal="center"/>
    </xf>
    <xf numFmtId="1" fontId="5" fillId="2" borderId="11" xfId="1" applyNumberFormat="1" applyFont="1" applyFill="1" applyBorder="1" applyAlignment="1">
      <alignment horizontal="center"/>
    </xf>
    <xf numFmtId="1" fontId="5" fillId="2" borderId="11" xfId="3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164" fontId="5" fillId="2" borderId="11" xfId="3" applyNumberFormat="1" applyFont="1" applyFill="1" applyBorder="1" applyAlignment="1">
      <alignment horizontal="center"/>
    </xf>
    <xf numFmtId="4" fontId="5" fillId="2" borderId="11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" fontId="5" fillId="2" borderId="11" xfId="4" applyNumberFormat="1" applyFont="1" applyFill="1" applyBorder="1" applyAlignment="1">
      <alignment horizontal="center"/>
    </xf>
    <xf numFmtId="10" fontId="5" fillId="2" borderId="10" xfId="0" applyNumberFormat="1" applyFont="1" applyFill="1" applyBorder="1" applyAlignment="1">
      <alignment horizontal="center"/>
    </xf>
    <xf numFmtId="10" fontId="5" fillId="2" borderId="11" xfId="0" applyNumberFormat="1" applyFont="1" applyFill="1" applyBorder="1" applyAlignment="1">
      <alignment horizontal="center"/>
    </xf>
    <xf numFmtId="10" fontId="5" fillId="2" borderId="11" xfId="3" applyNumberFormat="1" applyFont="1" applyFill="1" applyBorder="1" applyAlignment="1">
      <alignment horizontal="center"/>
    </xf>
    <xf numFmtId="10" fontId="5" fillId="2" borderId="12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2" borderId="14" xfId="0" applyFont="1" applyFill="1" applyBorder="1"/>
    <xf numFmtId="10" fontId="5" fillId="2" borderId="15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10" fontId="5" fillId="2" borderId="0" xfId="4" applyNumberFormat="1" applyFont="1" applyFill="1"/>
    <xf numFmtId="0" fontId="5" fillId="2" borderId="0" xfId="0" applyFont="1" applyFill="1" applyBorder="1"/>
    <xf numFmtId="0" fontId="5" fillId="2" borderId="12" xfId="3" applyFont="1" applyFill="1" applyBorder="1" applyAlignment="1">
      <alignment horizontal="center"/>
    </xf>
    <xf numFmtId="10" fontId="5" fillId="2" borderId="16" xfId="0" applyNumberFormat="1" applyFont="1" applyFill="1" applyBorder="1" applyAlignment="1">
      <alignment horizontal="center"/>
    </xf>
    <xf numFmtId="3" fontId="5" fillId="2" borderId="12" xfId="3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</cellXfs>
  <cellStyles count="5">
    <cellStyle name="Comma_Monthly Data for Web" xfId="1"/>
    <cellStyle name="Normal" xfId="0" builtinId="0"/>
    <cellStyle name="Normal 2" xfId="2"/>
    <cellStyle name="Normal_Monthly Data for Web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2.75" x14ac:dyDescent="0.2"/>
  <cols>
    <col min="1" max="1" width="37.7109375" customWidth="1"/>
    <col min="13" max="13" width="9.28515625" bestFit="1" customWidth="1"/>
  </cols>
  <sheetData>
    <row r="1" spans="1:14" x14ac:dyDescent="0.2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3.5" thickBot="1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6" t="s">
        <v>12</v>
      </c>
      <c r="N3" s="2"/>
    </row>
    <row r="4" spans="1:14" x14ac:dyDescent="0.2">
      <c r="A4" s="7" t="s">
        <v>13</v>
      </c>
      <c r="B4" s="8">
        <v>82034.399999999994</v>
      </c>
      <c r="C4" s="9">
        <v>72294</v>
      </c>
      <c r="D4" s="9">
        <v>78113.316173906787</v>
      </c>
      <c r="E4" s="9">
        <v>73135.673825063757</v>
      </c>
      <c r="F4" s="10">
        <v>76419.7</v>
      </c>
      <c r="G4" s="10">
        <v>71781.84385497708</v>
      </c>
      <c r="H4" s="10">
        <v>74790</v>
      </c>
      <c r="I4" s="10">
        <v>70770.478002442396</v>
      </c>
      <c r="J4" s="10">
        <v>68815.224551254549</v>
      </c>
      <c r="K4" s="10">
        <v>72246.161265382048</v>
      </c>
      <c r="L4" s="10">
        <v>79193.24638461406</v>
      </c>
      <c r="M4" s="11">
        <v>83310.72996886191</v>
      </c>
      <c r="N4" s="2"/>
    </row>
    <row r="5" spans="1:14" x14ac:dyDescent="0.2">
      <c r="A5" s="12" t="s">
        <v>14</v>
      </c>
      <c r="B5" s="13">
        <v>971.3</v>
      </c>
      <c r="C5" s="14">
        <v>948</v>
      </c>
      <c r="D5" s="14">
        <v>993.18277411560052</v>
      </c>
      <c r="E5" s="14">
        <v>883.33315175919995</v>
      </c>
      <c r="F5" s="14">
        <v>888.6</v>
      </c>
      <c r="G5" s="14">
        <v>913.69025117659999</v>
      </c>
      <c r="H5" s="14">
        <v>869</v>
      </c>
      <c r="I5" s="14">
        <v>844.49915458800001</v>
      </c>
      <c r="J5" s="14">
        <v>837.51780695529987</v>
      </c>
      <c r="K5" s="14">
        <v>889.03096002070004</v>
      </c>
      <c r="L5" s="14">
        <v>907.62287721990015</v>
      </c>
      <c r="M5" s="15">
        <v>905.46480279570017</v>
      </c>
      <c r="N5" s="2"/>
    </row>
    <row r="6" spans="1:14" x14ac:dyDescent="0.2">
      <c r="A6" s="12" t="s">
        <v>15</v>
      </c>
      <c r="B6" s="16">
        <v>0</v>
      </c>
      <c r="C6" s="14">
        <v>0</v>
      </c>
      <c r="D6" s="17">
        <v>0</v>
      </c>
      <c r="E6" s="17">
        <v>0</v>
      </c>
      <c r="F6" s="18">
        <v>0</v>
      </c>
      <c r="G6" s="19">
        <v>0</v>
      </c>
      <c r="H6" s="20">
        <v>0</v>
      </c>
      <c r="I6" s="18">
        <v>0</v>
      </c>
      <c r="J6" s="18">
        <v>0</v>
      </c>
      <c r="K6" s="18">
        <v>0</v>
      </c>
      <c r="L6" s="18">
        <v>0</v>
      </c>
      <c r="M6" s="40">
        <v>0</v>
      </c>
      <c r="N6" s="2"/>
    </row>
    <row r="7" spans="1:14" x14ac:dyDescent="0.2">
      <c r="A7" s="12"/>
      <c r="B7" s="21"/>
      <c r="C7" s="22"/>
      <c r="D7" s="23"/>
      <c r="E7" s="23"/>
      <c r="F7" s="24"/>
      <c r="G7" s="24"/>
      <c r="H7" s="25"/>
      <c r="I7" s="25"/>
      <c r="J7" s="25"/>
      <c r="K7" s="25"/>
      <c r="L7" s="23"/>
      <c r="M7" s="43"/>
      <c r="N7" s="2"/>
    </row>
    <row r="8" spans="1:14" x14ac:dyDescent="0.2">
      <c r="A8" s="12" t="s">
        <v>16</v>
      </c>
      <c r="B8" s="13">
        <f>125*long_month</f>
        <v>3875</v>
      </c>
      <c r="C8" s="14">
        <f>125*28</f>
        <v>3500</v>
      </c>
      <c r="D8" s="14">
        <f>125*long_month</f>
        <v>3875</v>
      </c>
      <c r="E8" s="14">
        <f>125*short_month</f>
        <v>3750</v>
      </c>
      <c r="F8" s="14">
        <f>125*long_month</f>
        <v>3875</v>
      </c>
      <c r="G8" s="14">
        <f>125*short_month</f>
        <v>3750</v>
      </c>
      <c r="H8" s="14">
        <f>125*long_month</f>
        <v>3875</v>
      </c>
      <c r="I8" s="14">
        <f>125*long_month</f>
        <v>3875</v>
      </c>
      <c r="J8" s="14">
        <f>125*short_month</f>
        <v>3750</v>
      </c>
      <c r="K8" s="14">
        <f>125*long_month</f>
        <v>3875</v>
      </c>
      <c r="L8" s="14">
        <f>125*short_month</f>
        <v>3750</v>
      </c>
      <c r="M8" s="15">
        <f>125*short_month</f>
        <v>3750</v>
      </c>
      <c r="N8" s="2"/>
    </row>
    <row r="9" spans="1:14" x14ac:dyDescent="0.2">
      <c r="A9" s="12" t="s">
        <v>17</v>
      </c>
      <c r="B9" s="14">
        <f t="shared" ref="B9:C9" si="0">B5-B8</f>
        <v>-2903.7</v>
      </c>
      <c r="C9" s="14">
        <f t="shared" si="0"/>
        <v>-2552</v>
      </c>
      <c r="D9" s="14">
        <f t="shared" ref="D9:J9" si="1">D5-D8</f>
        <v>-2881.8172258843997</v>
      </c>
      <c r="E9" s="14">
        <f t="shared" si="1"/>
        <v>-2866.6668482407999</v>
      </c>
      <c r="F9" s="14">
        <f t="shared" si="1"/>
        <v>-2986.4</v>
      </c>
      <c r="G9" s="14">
        <f t="shared" si="1"/>
        <v>-2836.3097488233998</v>
      </c>
      <c r="H9" s="14">
        <f t="shared" si="1"/>
        <v>-3006</v>
      </c>
      <c r="I9" s="14">
        <f t="shared" si="1"/>
        <v>-3030.5008454119998</v>
      </c>
      <c r="J9" s="14">
        <f t="shared" si="1"/>
        <v>-2912.4821930447001</v>
      </c>
      <c r="K9" s="14">
        <f t="shared" ref="K9:L9" si="2">K5-K8</f>
        <v>-2985.9690399792999</v>
      </c>
      <c r="L9" s="14">
        <f t="shared" si="2"/>
        <v>-2842.3771227800999</v>
      </c>
      <c r="M9" s="42">
        <f>M5-M8</f>
        <v>-2844.5351972042999</v>
      </c>
      <c r="N9" s="39"/>
    </row>
    <row r="10" spans="1:14" x14ac:dyDescent="0.2">
      <c r="A10" s="12" t="s">
        <v>18</v>
      </c>
      <c r="B10" s="14">
        <f>SUM($B9:B9)</f>
        <v>-2903.7</v>
      </c>
      <c r="C10" s="14">
        <f>SUM($B9:C9)</f>
        <v>-5455.7</v>
      </c>
      <c r="D10" s="14">
        <f>SUM($B9:D9)</f>
        <v>-8337.5172258843995</v>
      </c>
      <c r="E10" s="14">
        <f>SUM($B9:E9)</f>
        <v>-11204.1840741252</v>
      </c>
      <c r="F10" s="14">
        <f>SUM($B9:F9)</f>
        <v>-14190.5840741252</v>
      </c>
      <c r="G10" s="14">
        <f>SUM($B9:G9)</f>
        <v>-17026.893822948601</v>
      </c>
      <c r="H10" s="14">
        <f>SUM($B9:H9)</f>
        <v>-20032.893822948601</v>
      </c>
      <c r="I10" s="14">
        <f>SUM($B9:I9)</f>
        <v>-23063.394668360601</v>
      </c>
      <c r="J10" s="14">
        <f>SUM($B9:J9)</f>
        <v>-25975.876861405301</v>
      </c>
      <c r="K10" s="14">
        <f>SUM($B9:K9)</f>
        <v>-28961.8459013846</v>
      </c>
      <c r="L10" s="14">
        <f>SUM($B9:L9)</f>
        <v>-31804.223024164701</v>
      </c>
      <c r="M10" s="42">
        <f>SUM(B9:M9)</f>
        <v>-34648.758221369004</v>
      </c>
      <c r="N10" s="39"/>
    </row>
    <row r="11" spans="1:14" x14ac:dyDescent="0.2">
      <c r="A11" s="12" t="s">
        <v>19</v>
      </c>
      <c r="B11" s="21">
        <v>99</v>
      </c>
      <c r="C11" s="25">
        <v>99</v>
      </c>
      <c r="D11" s="25">
        <v>101</v>
      </c>
      <c r="E11" s="27">
        <v>91</v>
      </c>
      <c r="F11" s="27">
        <v>91</v>
      </c>
      <c r="G11" s="27">
        <v>91</v>
      </c>
      <c r="H11" s="24">
        <v>91</v>
      </c>
      <c r="I11" s="24">
        <v>88</v>
      </c>
      <c r="J11" s="25">
        <v>89</v>
      </c>
      <c r="K11" s="25">
        <v>90</v>
      </c>
      <c r="L11" s="25">
        <v>91</v>
      </c>
      <c r="M11" s="40">
        <v>91</v>
      </c>
      <c r="N11" s="39"/>
    </row>
    <row r="12" spans="1:14" x14ac:dyDescent="0.2">
      <c r="A12" s="12" t="s">
        <v>20</v>
      </c>
      <c r="B12" s="28">
        <v>7.3000000000000001E-3</v>
      </c>
      <c r="C12" s="29">
        <v>7.3000000000000001E-3</v>
      </c>
      <c r="D12" s="29">
        <v>7.2563492554946528E-3</v>
      </c>
      <c r="E12" s="29">
        <v>7.340216161940534E-3</v>
      </c>
      <c r="F12" s="29">
        <v>7.4999999999999997E-3</v>
      </c>
      <c r="G12" s="29">
        <v>7.4911317774326667E-3</v>
      </c>
      <c r="H12" s="30">
        <v>7.3000000000000001E-3</v>
      </c>
      <c r="I12" s="30">
        <v>7.2639803908570617E-3</v>
      </c>
      <c r="J12" s="30">
        <v>6.9947734960667373E-3</v>
      </c>
      <c r="K12" s="30">
        <v>7.0491246438478816E-3</v>
      </c>
      <c r="L12" s="30">
        <v>7.1298297517476536E-3</v>
      </c>
      <c r="M12" s="31">
        <v>7.0685195878784739E-3</v>
      </c>
      <c r="N12" s="2"/>
    </row>
    <row r="13" spans="1:14" x14ac:dyDescent="0.2">
      <c r="A13" s="12"/>
      <c r="B13" s="32"/>
      <c r="C13" s="24"/>
      <c r="D13" s="29"/>
      <c r="E13" s="29"/>
      <c r="F13" s="24"/>
      <c r="G13" s="24"/>
      <c r="H13" s="24"/>
      <c r="I13" s="24"/>
      <c r="J13" s="24"/>
      <c r="K13" s="24"/>
      <c r="L13" s="24"/>
      <c r="M13" s="26"/>
      <c r="N13" s="2"/>
    </row>
    <row r="14" spans="1:14" ht="13.5" thickBot="1" x14ac:dyDescent="0.25">
      <c r="A14" s="33" t="s">
        <v>21</v>
      </c>
      <c r="B14" s="34">
        <v>4.4799999999999996E-3</v>
      </c>
      <c r="C14" s="34">
        <v>4.5599999999999998E-3</v>
      </c>
      <c r="D14" s="34">
        <v>4.5924249999999998E-3</v>
      </c>
      <c r="E14" s="34">
        <v>4.7163359999999998E-3</v>
      </c>
      <c r="F14" s="34">
        <v>4.3E-3</v>
      </c>
      <c r="G14" s="34">
        <v>4.2125089999999997E-3</v>
      </c>
      <c r="H14" s="34">
        <v>4.3E-3</v>
      </c>
      <c r="I14" s="34">
        <v>3.8825539999999999E-3</v>
      </c>
      <c r="J14" s="34">
        <v>3.4958139644975491E-3</v>
      </c>
      <c r="K14" s="34">
        <v>3.8370552024772301E-3</v>
      </c>
      <c r="L14" s="34">
        <v>4.1344049999999999E-3</v>
      </c>
      <c r="M14" s="41">
        <v>4.0175349999999992E-3</v>
      </c>
      <c r="N14" s="2"/>
    </row>
    <row r="15" spans="1:14" x14ac:dyDescent="0.2">
      <c r="A15" s="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4.25" x14ac:dyDescent="0.2">
      <c r="A16" s="36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x14ac:dyDescent="0.2">
      <c r="A17" s="2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2">
      <c r="A18" s="1" t="s">
        <v>22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x14ac:dyDescent="0.2">
      <c r="A19" s="2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37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s="2"/>
      <c r="B21" s="2"/>
      <c r="C21" s="2"/>
      <c r="D21" s="2"/>
      <c r="E21" s="2"/>
      <c r="F21" s="2"/>
      <c r="G21" s="38"/>
      <c r="H21" s="2"/>
      <c r="I21" s="2"/>
      <c r="J21" s="2"/>
      <c r="K21" s="2"/>
      <c r="L21" s="2"/>
      <c r="M21" s="2"/>
      <c r="N21" s="2"/>
    </row>
    <row r="22" spans="1:1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phoneticPr fontId="3" type="noConversion"/>
  <printOptions horizontalCentered="1" verticalCentered="1"/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TransCanada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Bradley</dc:creator>
  <cp:lastModifiedBy>Randy Bradley</cp:lastModifiedBy>
  <dcterms:created xsi:type="dcterms:W3CDTF">2008-12-18T15:35:36Z</dcterms:created>
  <dcterms:modified xsi:type="dcterms:W3CDTF">2018-01-17T15:13:10Z</dcterms:modified>
</cp:coreProperties>
</file>