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cpl.ca\cal\DEPTS\FCVOL1\PSD_CS\CS General Projects\Monthly Transfer Activity Report\2024\01 January\"/>
    </mc:Choice>
  </mc:AlternateContent>
  <xr:revisionPtr revIDLastSave="0" documentId="13_ncr:1_{A6751430-CDA6-4471-A3B0-097C39663B11}" xr6:coauthVersionLast="47" xr6:coauthVersionMax="47" xr10:uidLastSave="{00000000-0000-0000-0000-000000000000}"/>
  <bookViews>
    <workbookView xWindow="28690" yWindow="1020" windowWidth="29020" windowHeight="15820" activeTab="3" xr2:uid="{6ACBFBDD-BB1F-4AFB-B59D-711855B00963}"/>
  </bookViews>
  <sheets>
    <sheet name="FT-R Transfers (Freq &amp; Vol)" sheetId="1" r:id="rId1"/>
    <sheet name="FT-D Transfers (Frequency)" sheetId="5" r:id="rId2"/>
    <sheet name="FT-D Transfers (Volume)" sheetId="4" r:id="rId3"/>
    <sheet name="Transfers to Storage" sheetId="6" r:id="rId4"/>
  </sheets>
  <definedNames>
    <definedName name="_xlnm.Print_Area" localSheetId="3">'Transfers to Storage'!$A$1:$P$75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9" i="5" l="1"/>
  <c r="J33" i="1"/>
  <c r="P35" i="6"/>
  <c r="K35" i="6"/>
  <c r="F35" i="6"/>
  <c r="K16" i="6"/>
  <c r="K15" i="6"/>
  <c r="F16" i="6"/>
  <c r="P16" i="6"/>
  <c r="X16" i="4"/>
  <c r="V16" i="4"/>
  <c r="W16" i="4"/>
  <c r="V15" i="4"/>
  <c r="M108" i="4"/>
  <c r="F108" i="4"/>
  <c r="Q91" i="4"/>
  <c r="M91" i="4"/>
  <c r="I91" i="4"/>
  <c r="D91" i="4"/>
  <c r="D90" i="4"/>
  <c r="I90" i="4"/>
  <c r="M90" i="4"/>
  <c r="Q90" i="4"/>
  <c r="W15" i="4"/>
  <c r="C91" i="4"/>
  <c r="U67" i="4"/>
  <c r="U66" i="4"/>
  <c r="Q66" i="4"/>
  <c r="Q67" i="4"/>
  <c r="M67" i="4"/>
  <c r="M66" i="4"/>
  <c r="I66" i="4"/>
  <c r="I67" i="4"/>
  <c r="D67" i="4"/>
  <c r="C67" i="4"/>
  <c r="B67" i="4"/>
  <c r="U50" i="4"/>
  <c r="Q50" i="4"/>
  <c r="M50" i="4"/>
  <c r="I50" i="4"/>
  <c r="D50" i="4"/>
  <c r="C50" i="4"/>
  <c r="B50" i="4"/>
  <c r="Y33" i="4"/>
  <c r="U33" i="4"/>
  <c r="Q33" i="4"/>
  <c r="M33" i="4"/>
  <c r="I33" i="4"/>
  <c r="D33" i="4"/>
  <c r="C33" i="4"/>
  <c r="B33" i="4"/>
  <c r="M108" i="5"/>
  <c r="F108" i="5"/>
  <c r="V17" i="5"/>
  <c r="Y91" i="5"/>
  <c r="U91" i="5"/>
  <c r="D91" i="5"/>
  <c r="C91" i="5"/>
  <c r="B91" i="5"/>
  <c r="P17" i="5"/>
  <c r="D68" i="5"/>
  <c r="C68" i="5"/>
  <c r="B68" i="5"/>
  <c r="K17" i="5"/>
  <c r="Y51" i="5"/>
  <c r="U51" i="5"/>
  <c r="Q51" i="5"/>
  <c r="M51" i="5"/>
  <c r="I51" i="5"/>
  <c r="D51" i="5"/>
  <c r="C51" i="5"/>
  <c r="B51" i="5"/>
  <c r="R17" i="5"/>
  <c r="W17" i="5"/>
  <c r="Y34" i="5"/>
  <c r="U34" i="5"/>
  <c r="Q34" i="5"/>
  <c r="M34" i="5"/>
  <c r="I34" i="5"/>
  <c r="D34" i="5"/>
  <c r="C34" i="5"/>
  <c r="B34" i="5"/>
  <c r="O17" i="5"/>
  <c r="N17" i="5"/>
  <c r="L17" i="5"/>
  <c r="X17" i="5"/>
  <c r="T17" i="5"/>
  <c r="S17" i="5"/>
  <c r="J17" i="5"/>
  <c r="H17" i="5"/>
  <c r="G17" i="5"/>
  <c r="F17" i="5"/>
  <c r="U33" i="1"/>
  <c r="P33" i="1"/>
  <c r="K33" i="1"/>
  <c r="D33" i="1"/>
  <c r="C33" i="1"/>
  <c r="B33" i="1"/>
  <c r="U16" i="1"/>
  <c r="P16" i="1"/>
  <c r="K16" i="1"/>
  <c r="E16" i="1"/>
  <c r="D16" i="1"/>
  <c r="C16" i="1"/>
  <c r="B16" i="1"/>
  <c r="V16" i="5"/>
  <c r="M107" i="4"/>
  <c r="F107" i="4"/>
  <c r="J32" i="1"/>
  <c r="E32" i="1" s="1"/>
  <c r="P34" i="6"/>
  <c r="K34" i="6"/>
  <c r="F34" i="6"/>
  <c r="P15" i="6"/>
  <c r="F15" i="6"/>
  <c r="D66" i="4"/>
  <c r="C66" i="4"/>
  <c r="B66" i="4"/>
  <c r="U49" i="4"/>
  <c r="Q49" i="4"/>
  <c r="M49" i="4"/>
  <c r="I49" i="4"/>
  <c r="D49" i="4"/>
  <c r="C49" i="4"/>
  <c r="B49" i="4"/>
  <c r="Y32" i="4"/>
  <c r="U32" i="4"/>
  <c r="Q32" i="4"/>
  <c r="M32" i="4"/>
  <c r="I32" i="4"/>
  <c r="D32" i="4"/>
  <c r="C32" i="4"/>
  <c r="B32" i="4"/>
  <c r="U15" i="4"/>
  <c r="Q15" i="4"/>
  <c r="N15" i="4"/>
  <c r="I15" i="4"/>
  <c r="M107" i="5"/>
  <c r="F107" i="5"/>
  <c r="Y90" i="5"/>
  <c r="U90" i="5"/>
  <c r="D90" i="5"/>
  <c r="C90" i="5"/>
  <c r="B90" i="5"/>
  <c r="F16" i="5"/>
  <c r="D67" i="5"/>
  <c r="C67" i="5"/>
  <c r="B67" i="5"/>
  <c r="Y50" i="5"/>
  <c r="U50" i="5"/>
  <c r="Q50" i="5"/>
  <c r="M50" i="5"/>
  <c r="I50" i="5"/>
  <c r="D50" i="5"/>
  <c r="C50" i="5"/>
  <c r="B50" i="5"/>
  <c r="H16" i="5"/>
  <c r="G16" i="5"/>
  <c r="Y33" i="5"/>
  <c r="U33" i="5"/>
  <c r="Q33" i="5"/>
  <c r="M33" i="5"/>
  <c r="I33" i="5"/>
  <c r="D33" i="5"/>
  <c r="C33" i="5"/>
  <c r="B33" i="5"/>
  <c r="K16" i="5"/>
  <c r="L16" i="5"/>
  <c r="J16" i="5"/>
  <c r="X16" i="5"/>
  <c r="W16" i="5"/>
  <c r="T16" i="5"/>
  <c r="S16" i="5"/>
  <c r="R16" i="5"/>
  <c r="P16" i="5"/>
  <c r="O16" i="5"/>
  <c r="N16" i="5"/>
  <c r="U32" i="1"/>
  <c r="P32" i="1"/>
  <c r="D32" i="1"/>
  <c r="C32" i="1"/>
  <c r="B32" i="1"/>
  <c r="U15" i="1"/>
  <c r="P15" i="1"/>
  <c r="K15" i="1"/>
  <c r="E15" i="1"/>
  <c r="D15" i="1"/>
  <c r="C15" i="1"/>
  <c r="B15" i="1"/>
  <c r="H14" i="4"/>
  <c r="I32" i="5"/>
  <c r="I31" i="5"/>
  <c r="I30" i="5"/>
  <c r="F15" i="5"/>
  <c r="J31" i="1"/>
  <c r="K31" i="1" s="1"/>
  <c r="U31" i="1"/>
  <c r="P31" i="1"/>
  <c r="D31" i="1"/>
  <c r="C31" i="1"/>
  <c r="B31" i="1"/>
  <c r="U14" i="1"/>
  <c r="P14" i="1"/>
  <c r="K14" i="1"/>
  <c r="E14" i="1"/>
  <c r="D14" i="1"/>
  <c r="C14" i="1"/>
  <c r="B14" i="1"/>
  <c r="N15" i="5"/>
  <c r="X15" i="5"/>
  <c r="W15" i="5"/>
  <c r="V15" i="5"/>
  <c r="T15" i="5"/>
  <c r="S15" i="5"/>
  <c r="R15" i="5"/>
  <c r="P15" i="5"/>
  <c r="O15" i="5"/>
  <c r="L15" i="5"/>
  <c r="K15" i="5"/>
  <c r="J15" i="5"/>
  <c r="H15" i="5"/>
  <c r="G15" i="5"/>
  <c r="M106" i="5"/>
  <c r="F106" i="5"/>
  <c r="M96" i="5"/>
  <c r="M97" i="5"/>
  <c r="M98" i="5"/>
  <c r="M99" i="5"/>
  <c r="M100" i="5"/>
  <c r="M101" i="5"/>
  <c r="M102" i="5"/>
  <c r="M103" i="5"/>
  <c r="M104" i="5"/>
  <c r="M105" i="5"/>
  <c r="Y89" i="5"/>
  <c r="U89" i="5"/>
  <c r="D89" i="5"/>
  <c r="C89" i="5"/>
  <c r="B89" i="5"/>
  <c r="D66" i="5"/>
  <c r="C66" i="5"/>
  <c r="B66" i="5"/>
  <c r="Y49" i="5"/>
  <c r="Q49" i="5"/>
  <c r="M49" i="5"/>
  <c r="I49" i="5"/>
  <c r="D49" i="5"/>
  <c r="C49" i="5"/>
  <c r="B49" i="5"/>
  <c r="Y32" i="5"/>
  <c r="U32" i="5"/>
  <c r="Q32" i="5"/>
  <c r="M32" i="5"/>
  <c r="D32" i="5"/>
  <c r="C32" i="5"/>
  <c r="B32" i="5"/>
  <c r="X13" i="4"/>
  <c r="X14" i="4"/>
  <c r="W14" i="4"/>
  <c r="V14" i="4"/>
  <c r="U14" i="4"/>
  <c r="T14" i="4"/>
  <c r="S14" i="4"/>
  <c r="R14" i="4"/>
  <c r="Q14" i="4"/>
  <c r="P14" i="4"/>
  <c r="O14" i="4"/>
  <c r="N14" i="4"/>
  <c r="L14" i="4"/>
  <c r="K14" i="4"/>
  <c r="J14" i="4"/>
  <c r="I14" i="4"/>
  <c r="G14" i="4"/>
  <c r="F14" i="4"/>
  <c r="M106" i="4"/>
  <c r="G13" i="4"/>
  <c r="F104" i="4"/>
  <c r="F105" i="4"/>
  <c r="F106" i="4"/>
  <c r="Q89" i="4"/>
  <c r="M89" i="4"/>
  <c r="I89" i="4"/>
  <c r="D89" i="4"/>
  <c r="C89" i="4"/>
  <c r="B89" i="4"/>
  <c r="U65" i="4"/>
  <c r="Q65" i="4"/>
  <c r="M65" i="4"/>
  <c r="I65" i="4"/>
  <c r="D65" i="4"/>
  <c r="C65" i="4"/>
  <c r="B65" i="4"/>
  <c r="U48" i="4"/>
  <c r="Q48" i="4"/>
  <c r="M48" i="4"/>
  <c r="I48" i="4"/>
  <c r="D48" i="4"/>
  <c r="C48" i="4"/>
  <c r="B48" i="4"/>
  <c r="Y31" i="4"/>
  <c r="U31" i="4"/>
  <c r="Q31" i="4"/>
  <c r="M31" i="4"/>
  <c r="I31" i="4"/>
  <c r="D31" i="4"/>
  <c r="C31" i="4"/>
  <c r="B31" i="4"/>
  <c r="P33" i="6"/>
  <c r="K33" i="6"/>
  <c r="F33" i="6"/>
  <c r="P14" i="6"/>
  <c r="K14" i="6"/>
  <c r="F14" i="6"/>
  <c r="V14" i="5"/>
  <c r="J14" i="5"/>
  <c r="E13" i="1"/>
  <c r="P32" i="6"/>
  <c r="P13" i="6"/>
  <c r="M105" i="4"/>
  <c r="Y30" i="4"/>
  <c r="W13" i="4"/>
  <c r="V13" i="4"/>
  <c r="T13" i="4"/>
  <c r="S13" i="4"/>
  <c r="R13" i="4"/>
  <c r="P13" i="4"/>
  <c r="O13" i="4"/>
  <c r="L13" i="4"/>
  <c r="K13" i="4"/>
  <c r="J13" i="4"/>
  <c r="H13" i="4"/>
  <c r="F13" i="4"/>
  <c r="F105" i="5"/>
  <c r="Y88" i="5"/>
  <c r="U88" i="5"/>
  <c r="Y48" i="5"/>
  <c r="U48" i="5"/>
  <c r="Q48" i="5"/>
  <c r="M48" i="5"/>
  <c r="I48" i="5"/>
  <c r="Y31" i="5"/>
  <c r="U31" i="5"/>
  <c r="Q31" i="5"/>
  <c r="M31" i="5"/>
  <c r="X14" i="5"/>
  <c r="W14" i="5"/>
  <c r="T14" i="5"/>
  <c r="S14" i="5"/>
  <c r="R14" i="5"/>
  <c r="P14" i="5"/>
  <c r="O14" i="5"/>
  <c r="N14" i="5"/>
  <c r="L14" i="5"/>
  <c r="K14" i="5"/>
  <c r="H14" i="5"/>
  <c r="G14" i="5"/>
  <c r="U30" i="1"/>
  <c r="O30" i="1"/>
  <c r="P30" i="1" s="1"/>
  <c r="J30" i="1"/>
  <c r="U13" i="1"/>
  <c r="P21" i="1"/>
  <c r="P22" i="1"/>
  <c r="P23" i="1"/>
  <c r="P24" i="1"/>
  <c r="P25" i="1"/>
  <c r="P26" i="1"/>
  <c r="P27" i="1"/>
  <c r="P28" i="1"/>
  <c r="P29" i="1"/>
  <c r="P4" i="1"/>
  <c r="P5" i="1"/>
  <c r="P6" i="1"/>
  <c r="P7" i="1"/>
  <c r="P8" i="1"/>
  <c r="P9" i="1"/>
  <c r="P10" i="1"/>
  <c r="P11" i="1"/>
  <c r="P12" i="1"/>
  <c r="P13" i="1"/>
  <c r="K4" i="1"/>
  <c r="K5" i="1"/>
  <c r="K6" i="1"/>
  <c r="K7" i="1"/>
  <c r="K8" i="1"/>
  <c r="K9" i="1"/>
  <c r="K10" i="1"/>
  <c r="K11" i="1"/>
  <c r="K12" i="1"/>
  <c r="K13" i="1"/>
  <c r="F32" i="6"/>
  <c r="K32" i="6"/>
  <c r="K13" i="6"/>
  <c r="F13" i="6"/>
  <c r="C88" i="4"/>
  <c r="D88" i="4"/>
  <c r="D64" i="4"/>
  <c r="C64" i="4"/>
  <c r="B64" i="4"/>
  <c r="B88" i="4"/>
  <c r="Q88" i="4"/>
  <c r="M88" i="4"/>
  <c r="I88" i="4"/>
  <c r="U64" i="4"/>
  <c r="Q64" i="4"/>
  <c r="M64" i="4"/>
  <c r="I64" i="4"/>
  <c r="D47" i="4"/>
  <c r="C47" i="4"/>
  <c r="B47" i="4"/>
  <c r="D30" i="4"/>
  <c r="C30" i="4"/>
  <c r="B30" i="4"/>
  <c r="U47" i="4"/>
  <c r="Q47" i="4"/>
  <c r="M47" i="4"/>
  <c r="I47" i="4"/>
  <c r="U30" i="4"/>
  <c r="Q30" i="4"/>
  <c r="M30" i="4"/>
  <c r="I30" i="4"/>
  <c r="J13" i="5"/>
  <c r="F13" i="5"/>
  <c r="F14" i="5"/>
  <c r="F12" i="5"/>
  <c r="D88" i="5"/>
  <c r="C88" i="5"/>
  <c r="B88" i="5"/>
  <c r="D65" i="5"/>
  <c r="C65" i="5"/>
  <c r="B65" i="5"/>
  <c r="D48" i="5"/>
  <c r="C48" i="5"/>
  <c r="B48" i="5"/>
  <c r="D31" i="5"/>
  <c r="C31" i="5"/>
  <c r="B31" i="5"/>
  <c r="D30" i="1"/>
  <c r="C30" i="1"/>
  <c r="B30" i="1"/>
  <c r="D13" i="1"/>
  <c r="C13" i="1"/>
  <c r="B13" i="1"/>
  <c r="U29" i="1"/>
  <c r="K29" i="1"/>
  <c r="E29" i="1"/>
  <c r="D29" i="1"/>
  <c r="C29" i="1"/>
  <c r="B29" i="1"/>
  <c r="U28" i="1"/>
  <c r="J28" i="1"/>
  <c r="E28" i="1" s="1"/>
  <c r="D28" i="1"/>
  <c r="C28" i="1"/>
  <c r="B28" i="1"/>
  <c r="U27" i="1"/>
  <c r="J27" i="1"/>
  <c r="K27" i="1" s="1"/>
  <c r="D27" i="1"/>
  <c r="C27" i="1"/>
  <c r="B27" i="1"/>
  <c r="U26" i="1"/>
  <c r="K26" i="1"/>
  <c r="E26" i="1"/>
  <c r="D26" i="1"/>
  <c r="C26" i="1"/>
  <c r="B26" i="1"/>
  <c r="U25" i="1"/>
  <c r="K25" i="1"/>
  <c r="E25" i="1"/>
  <c r="D25" i="1"/>
  <c r="C25" i="1"/>
  <c r="B25" i="1"/>
  <c r="U24" i="1"/>
  <c r="K24" i="1"/>
  <c r="E24" i="1"/>
  <c r="D24" i="1"/>
  <c r="C24" i="1"/>
  <c r="B24" i="1"/>
  <c r="U23" i="1"/>
  <c r="K23" i="1"/>
  <c r="E23" i="1"/>
  <c r="D23" i="1"/>
  <c r="C23" i="1"/>
  <c r="B23" i="1"/>
  <c r="U22" i="1"/>
  <c r="K22" i="1"/>
  <c r="E22" i="1"/>
  <c r="D22" i="1"/>
  <c r="C22" i="1"/>
  <c r="B22" i="1"/>
  <c r="U21" i="1"/>
  <c r="K21" i="1"/>
  <c r="E21" i="1"/>
  <c r="D21" i="1"/>
  <c r="C21" i="1"/>
  <c r="B21" i="1"/>
  <c r="V12" i="4"/>
  <c r="B62" i="4"/>
  <c r="K12" i="4"/>
  <c r="K13" i="5"/>
  <c r="P30" i="6"/>
  <c r="K30" i="6"/>
  <c r="F30" i="6"/>
  <c r="P29" i="6"/>
  <c r="K29" i="6"/>
  <c r="F29" i="6"/>
  <c r="P28" i="6"/>
  <c r="K28" i="6"/>
  <c r="F28" i="6"/>
  <c r="P27" i="6"/>
  <c r="K27" i="6"/>
  <c r="F27" i="6"/>
  <c r="P26" i="6"/>
  <c r="K26" i="6"/>
  <c r="F26" i="6"/>
  <c r="P25" i="6"/>
  <c r="K25" i="6"/>
  <c r="F25" i="6"/>
  <c r="P24" i="6"/>
  <c r="K24" i="6"/>
  <c r="F24" i="6"/>
  <c r="P23" i="6"/>
  <c r="K23" i="6"/>
  <c r="F23" i="6"/>
  <c r="P11" i="6"/>
  <c r="K11" i="6"/>
  <c r="F11" i="6"/>
  <c r="P10" i="6"/>
  <c r="K10" i="6"/>
  <c r="F10" i="6"/>
  <c r="P9" i="6"/>
  <c r="K9" i="6"/>
  <c r="F9" i="6"/>
  <c r="P8" i="6"/>
  <c r="K8" i="6"/>
  <c r="F8" i="6"/>
  <c r="P7" i="6"/>
  <c r="K7" i="6"/>
  <c r="F7" i="6"/>
  <c r="P6" i="6"/>
  <c r="K6" i="6"/>
  <c r="F6" i="6"/>
  <c r="P5" i="6"/>
  <c r="K5" i="6"/>
  <c r="F5" i="6"/>
  <c r="P4" i="6"/>
  <c r="K4" i="6"/>
  <c r="F4" i="6"/>
  <c r="M103" i="4"/>
  <c r="F103" i="4"/>
  <c r="M102" i="4"/>
  <c r="F102" i="4"/>
  <c r="M101" i="4"/>
  <c r="F101" i="4"/>
  <c r="M100" i="4"/>
  <c r="F100" i="4"/>
  <c r="M99" i="4"/>
  <c r="F99" i="4"/>
  <c r="M98" i="4"/>
  <c r="F98" i="4"/>
  <c r="M97" i="4"/>
  <c r="F97" i="4"/>
  <c r="M96" i="4"/>
  <c r="F96" i="4"/>
  <c r="Y86" i="4"/>
  <c r="U86" i="4"/>
  <c r="Q86" i="4"/>
  <c r="M86" i="4"/>
  <c r="I86" i="4"/>
  <c r="D86" i="4"/>
  <c r="C86" i="4"/>
  <c r="B86" i="4"/>
  <c r="Y85" i="4"/>
  <c r="U85" i="4"/>
  <c r="Q85" i="4"/>
  <c r="M85" i="4"/>
  <c r="I85" i="4"/>
  <c r="D85" i="4"/>
  <c r="C85" i="4"/>
  <c r="B85" i="4"/>
  <c r="Y84" i="4"/>
  <c r="U84" i="4"/>
  <c r="Q84" i="4"/>
  <c r="M84" i="4"/>
  <c r="I84" i="4"/>
  <c r="D84" i="4"/>
  <c r="C84" i="4"/>
  <c r="B84" i="4"/>
  <c r="Y83" i="4"/>
  <c r="U83" i="4"/>
  <c r="Q83" i="4"/>
  <c r="M83" i="4"/>
  <c r="I83" i="4"/>
  <c r="D83" i="4"/>
  <c r="C83" i="4"/>
  <c r="B83" i="4"/>
  <c r="Y82" i="4"/>
  <c r="U82" i="4"/>
  <c r="Q82" i="4"/>
  <c r="M82" i="4"/>
  <c r="I82" i="4"/>
  <c r="D82" i="4"/>
  <c r="C82" i="4"/>
  <c r="B82" i="4"/>
  <c r="Y81" i="4"/>
  <c r="U81" i="4"/>
  <c r="Q81" i="4"/>
  <c r="M81" i="4"/>
  <c r="I81" i="4"/>
  <c r="D81" i="4"/>
  <c r="C81" i="4"/>
  <c r="B81" i="4"/>
  <c r="Y80" i="4"/>
  <c r="U80" i="4"/>
  <c r="Q80" i="4"/>
  <c r="M80" i="4"/>
  <c r="I80" i="4"/>
  <c r="D80" i="4"/>
  <c r="C80" i="4"/>
  <c r="B80" i="4"/>
  <c r="Y79" i="4"/>
  <c r="U79" i="4"/>
  <c r="Q79" i="4"/>
  <c r="M79" i="4"/>
  <c r="I79" i="4"/>
  <c r="D79" i="4"/>
  <c r="C79" i="4"/>
  <c r="B79" i="4"/>
  <c r="Y62" i="4"/>
  <c r="U62" i="4"/>
  <c r="Q62" i="4"/>
  <c r="M62" i="4"/>
  <c r="I62" i="4"/>
  <c r="D62" i="4"/>
  <c r="C62" i="4"/>
  <c r="Y61" i="4"/>
  <c r="U61" i="4"/>
  <c r="Q61" i="4"/>
  <c r="M61" i="4"/>
  <c r="I61" i="4"/>
  <c r="D61" i="4"/>
  <c r="C61" i="4"/>
  <c r="B61" i="4"/>
  <c r="Y60" i="4"/>
  <c r="U60" i="4"/>
  <c r="Q60" i="4"/>
  <c r="M60" i="4"/>
  <c r="I60" i="4"/>
  <c r="D60" i="4"/>
  <c r="C60" i="4"/>
  <c r="B60" i="4"/>
  <c r="Y59" i="4"/>
  <c r="U59" i="4"/>
  <c r="Q59" i="4"/>
  <c r="M59" i="4"/>
  <c r="I59" i="4"/>
  <c r="D59" i="4"/>
  <c r="C59" i="4"/>
  <c r="B59" i="4"/>
  <c r="Y58" i="4"/>
  <c r="U58" i="4"/>
  <c r="Q58" i="4"/>
  <c r="M58" i="4"/>
  <c r="I58" i="4"/>
  <c r="D58" i="4"/>
  <c r="C58" i="4"/>
  <c r="B58" i="4"/>
  <c r="Y57" i="4"/>
  <c r="U57" i="4"/>
  <c r="Q57" i="4"/>
  <c r="M57" i="4"/>
  <c r="I57" i="4"/>
  <c r="D57" i="4"/>
  <c r="C57" i="4"/>
  <c r="B57" i="4"/>
  <c r="Y56" i="4"/>
  <c r="U56" i="4"/>
  <c r="Q56" i="4"/>
  <c r="M56" i="4"/>
  <c r="I56" i="4"/>
  <c r="D56" i="4"/>
  <c r="C56" i="4"/>
  <c r="B56" i="4"/>
  <c r="Y55" i="4"/>
  <c r="U55" i="4"/>
  <c r="Q55" i="4"/>
  <c r="M55" i="4"/>
  <c r="I55" i="4"/>
  <c r="D55" i="4"/>
  <c r="C55" i="4"/>
  <c r="B55" i="4"/>
  <c r="Y45" i="4"/>
  <c r="U45" i="4"/>
  <c r="Q45" i="4"/>
  <c r="M45" i="4"/>
  <c r="I45" i="4"/>
  <c r="D45" i="4"/>
  <c r="C45" i="4"/>
  <c r="B45" i="4"/>
  <c r="Y44" i="4"/>
  <c r="U44" i="4"/>
  <c r="Q44" i="4"/>
  <c r="M44" i="4"/>
  <c r="I44" i="4"/>
  <c r="D44" i="4"/>
  <c r="C44" i="4"/>
  <c r="B44" i="4"/>
  <c r="Y43" i="4"/>
  <c r="U43" i="4"/>
  <c r="Q43" i="4"/>
  <c r="M43" i="4"/>
  <c r="I43" i="4"/>
  <c r="D43" i="4"/>
  <c r="C43" i="4"/>
  <c r="B43" i="4"/>
  <c r="Y42" i="4"/>
  <c r="U42" i="4"/>
  <c r="Q42" i="4"/>
  <c r="M42" i="4"/>
  <c r="I42" i="4"/>
  <c r="D42" i="4"/>
  <c r="C42" i="4"/>
  <c r="B42" i="4"/>
  <c r="Y41" i="4"/>
  <c r="U41" i="4"/>
  <c r="Q41" i="4"/>
  <c r="M41" i="4"/>
  <c r="I41" i="4"/>
  <c r="D41" i="4"/>
  <c r="C41" i="4"/>
  <c r="B41" i="4"/>
  <c r="Y40" i="4"/>
  <c r="U40" i="4"/>
  <c r="Q40" i="4"/>
  <c r="M40" i="4"/>
  <c r="I40" i="4"/>
  <c r="D40" i="4"/>
  <c r="C40" i="4"/>
  <c r="B40" i="4"/>
  <c r="Y39" i="4"/>
  <c r="U39" i="4"/>
  <c r="Q39" i="4"/>
  <c r="M39" i="4"/>
  <c r="I39" i="4"/>
  <c r="D39" i="4"/>
  <c r="C39" i="4"/>
  <c r="B39" i="4"/>
  <c r="Y38" i="4"/>
  <c r="U38" i="4"/>
  <c r="Q38" i="4"/>
  <c r="M38" i="4"/>
  <c r="I38" i="4"/>
  <c r="D38" i="4"/>
  <c r="C38" i="4"/>
  <c r="B38" i="4"/>
  <c r="Y28" i="4"/>
  <c r="U28" i="4"/>
  <c r="Q28" i="4"/>
  <c r="M28" i="4"/>
  <c r="I28" i="4"/>
  <c r="D28" i="4"/>
  <c r="C28" i="4"/>
  <c r="B28" i="4"/>
  <c r="Y27" i="4"/>
  <c r="U27" i="4"/>
  <c r="Q27" i="4"/>
  <c r="M27" i="4"/>
  <c r="I27" i="4"/>
  <c r="D27" i="4"/>
  <c r="C27" i="4"/>
  <c r="B27" i="4"/>
  <c r="Y26" i="4"/>
  <c r="U26" i="4"/>
  <c r="Q26" i="4"/>
  <c r="M26" i="4"/>
  <c r="I26" i="4"/>
  <c r="D26" i="4"/>
  <c r="C26" i="4"/>
  <c r="B26" i="4"/>
  <c r="Y25" i="4"/>
  <c r="U25" i="4"/>
  <c r="Q25" i="4"/>
  <c r="M25" i="4"/>
  <c r="I25" i="4"/>
  <c r="D25" i="4"/>
  <c r="C25" i="4"/>
  <c r="B25" i="4"/>
  <c r="Y24" i="4"/>
  <c r="U24" i="4"/>
  <c r="Q24" i="4"/>
  <c r="M24" i="4"/>
  <c r="I24" i="4"/>
  <c r="D24" i="4"/>
  <c r="C24" i="4"/>
  <c r="B24" i="4"/>
  <c r="Y23" i="4"/>
  <c r="U23" i="4"/>
  <c r="Q23" i="4"/>
  <c r="M23" i="4"/>
  <c r="I23" i="4"/>
  <c r="D23" i="4"/>
  <c r="C23" i="4"/>
  <c r="B23" i="4"/>
  <c r="Y22" i="4"/>
  <c r="U22" i="4"/>
  <c r="Q22" i="4"/>
  <c r="M22" i="4"/>
  <c r="I22" i="4"/>
  <c r="D22" i="4"/>
  <c r="C22" i="4"/>
  <c r="B22" i="4"/>
  <c r="Y21" i="4"/>
  <c r="U21" i="4"/>
  <c r="Q21" i="4"/>
  <c r="M21" i="4"/>
  <c r="I21" i="4"/>
  <c r="D21" i="4"/>
  <c r="C21" i="4"/>
  <c r="B21" i="4"/>
  <c r="X11" i="4"/>
  <c r="W11" i="4"/>
  <c r="V11" i="4"/>
  <c r="T11" i="4"/>
  <c r="S11" i="4"/>
  <c r="R11" i="4"/>
  <c r="P11" i="4"/>
  <c r="O11" i="4"/>
  <c r="N11" i="4"/>
  <c r="L11" i="4"/>
  <c r="K11" i="4"/>
  <c r="J11" i="4"/>
  <c r="H11" i="4"/>
  <c r="G11" i="4"/>
  <c r="F11" i="4"/>
  <c r="X10" i="4"/>
  <c r="W10" i="4"/>
  <c r="V10" i="4"/>
  <c r="T10" i="4"/>
  <c r="S10" i="4"/>
  <c r="R10" i="4"/>
  <c r="P10" i="4"/>
  <c r="O10" i="4"/>
  <c r="N10" i="4"/>
  <c r="L10" i="4"/>
  <c r="K10" i="4"/>
  <c r="J10" i="4"/>
  <c r="H10" i="4"/>
  <c r="G10" i="4"/>
  <c r="F10" i="4"/>
  <c r="X9" i="4"/>
  <c r="W9" i="4"/>
  <c r="V9" i="4"/>
  <c r="T9" i="4"/>
  <c r="S9" i="4"/>
  <c r="R9" i="4"/>
  <c r="P9" i="4"/>
  <c r="O9" i="4"/>
  <c r="N9" i="4"/>
  <c r="L9" i="4"/>
  <c r="K9" i="4"/>
  <c r="J9" i="4"/>
  <c r="H9" i="4"/>
  <c r="G9" i="4"/>
  <c r="F9" i="4"/>
  <c r="X8" i="4"/>
  <c r="W8" i="4"/>
  <c r="V8" i="4"/>
  <c r="T8" i="4"/>
  <c r="S8" i="4"/>
  <c r="R8" i="4"/>
  <c r="P8" i="4"/>
  <c r="O8" i="4"/>
  <c r="N8" i="4"/>
  <c r="L8" i="4"/>
  <c r="K8" i="4"/>
  <c r="J8" i="4"/>
  <c r="H8" i="4"/>
  <c r="G8" i="4"/>
  <c r="F8" i="4"/>
  <c r="X7" i="4"/>
  <c r="W7" i="4"/>
  <c r="V7" i="4"/>
  <c r="T7" i="4"/>
  <c r="S7" i="4"/>
  <c r="R7" i="4"/>
  <c r="P7" i="4"/>
  <c r="O7" i="4"/>
  <c r="N7" i="4"/>
  <c r="L7" i="4"/>
  <c r="K7" i="4"/>
  <c r="J7" i="4"/>
  <c r="H7" i="4"/>
  <c r="G7" i="4"/>
  <c r="F7" i="4"/>
  <c r="X6" i="4"/>
  <c r="W6" i="4"/>
  <c r="V6" i="4"/>
  <c r="T6" i="4"/>
  <c r="S6" i="4"/>
  <c r="R6" i="4"/>
  <c r="P6" i="4"/>
  <c r="O6" i="4"/>
  <c r="N6" i="4"/>
  <c r="L6" i="4"/>
  <c r="K6" i="4"/>
  <c r="J6" i="4"/>
  <c r="H6" i="4"/>
  <c r="G6" i="4"/>
  <c r="F6" i="4"/>
  <c r="X5" i="4"/>
  <c r="W5" i="4"/>
  <c r="V5" i="4"/>
  <c r="T5" i="4"/>
  <c r="S5" i="4"/>
  <c r="R5" i="4"/>
  <c r="P5" i="4"/>
  <c r="O5" i="4"/>
  <c r="N5" i="4"/>
  <c r="L5" i="4"/>
  <c r="K5" i="4"/>
  <c r="J5" i="4"/>
  <c r="H5" i="4"/>
  <c r="G5" i="4"/>
  <c r="F5" i="4"/>
  <c r="X4" i="4"/>
  <c r="W4" i="4"/>
  <c r="V4" i="4"/>
  <c r="T4" i="4"/>
  <c r="S4" i="4"/>
  <c r="R4" i="4"/>
  <c r="P4" i="4"/>
  <c r="O4" i="4"/>
  <c r="N4" i="4"/>
  <c r="L4" i="4"/>
  <c r="K4" i="4"/>
  <c r="J4" i="4"/>
  <c r="H4" i="4"/>
  <c r="G4" i="4"/>
  <c r="F4" i="4"/>
  <c r="F103" i="5"/>
  <c r="F102" i="5"/>
  <c r="F101" i="5"/>
  <c r="F100" i="5"/>
  <c r="F99" i="5"/>
  <c r="F98" i="5"/>
  <c r="F97" i="5"/>
  <c r="F96" i="5"/>
  <c r="Y86" i="5"/>
  <c r="U86" i="5"/>
  <c r="Q86" i="5"/>
  <c r="M86" i="5"/>
  <c r="I86" i="5"/>
  <c r="D86" i="5"/>
  <c r="C86" i="5"/>
  <c r="B86" i="5"/>
  <c r="Y85" i="5"/>
  <c r="U85" i="5"/>
  <c r="Q85" i="5"/>
  <c r="M85" i="5"/>
  <c r="I85" i="5"/>
  <c r="D85" i="5"/>
  <c r="C85" i="5"/>
  <c r="B85" i="5"/>
  <c r="Y84" i="5"/>
  <c r="U84" i="5"/>
  <c r="Q84" i="5"/>
  <c r="M84" i="5"/>
  <c r="I84" i="5"/>
  <c r="D84" i="5"/>
  <c r="C84" i="5"/>
  <c r="B84" i="5"/>
  <c r="Y83" i="5"/>
  <c r="U83" i="5"/>
  <c r="Q83" i="5"/>
  <c r="M83" i="5"/>
  <c r="I83" i="5"/>
  <c r="D83" i="5"/>
  <c r="C83" i="5"/>
  <c r="B83" i="5"/>
  <c r="Y82" i="5"/>
  <c r="U82" i="5"/>
  <c r="Q82" i="5"/>
  <c r="M82" i="5"/>
  <c r="I82" i="5"/>
  <c r="D82" i="5"/>
  <c r="C82" i="5"/>
  <c r="B82" i="5"/>
  <c r="Y81" i="5"/>
  <c r="U81" i="5"/>
  <c r="Q81" i="5"/>
  <c r="M81" i="5"/>
  <c r="I81" i="5"/>
  <c r="D81" i="5"/>
  <c r="C81" i="5"/>
  <c r="B81" i="5"/>
  <c r="Y80" i="5"/>
  <c r="U80" i="5"/>
  <c r="Q80" i="5"/>
  <c r="M80" i="5"/>
  <c r="I80" i="5"/>
  <c r="D80" i="5"/>
  <c r="C80" i="5"/>
  <c r="B80" i="5"/>
  <c r="Y79" i="5"/>
  <c r="U79" i="5"/>
  <c r="Q79" i="5"/>
  <c r="M79" i="5"/>
  <c r="I79" i="5"/>
  <c r="D79" i="5"/>
  <c r="C79" i="5"/>
  <c r="B79" i="5"/>
  <c r="Y63" i="5"/>
  <c r="U63" i="5"/>
  <c r="Q63" i="5"/>
  <c r="M63" i="5"/>
  <c r="I63" i="5"/>
  <c r="D63" i="5"/>
  <c r="C63" i="5"/>
  <c r="B63" i="5"/>
  <c r="Y62" i="5"/>
  <c r="U62" i="5"/>
  <c r="Q62" i="5"/>
  <c r="M62" i="5"/>
  <c r="I62" i="5"/>
  <c r="D62" i="5"/>
  <c r="C62" i="5"/>
  <c r="B62" i="5"/>
  <c r="Y61" i="5"/>
  <c r="U61" i="5"/>
  <c r="Q61" i="5"/>
  <c r="M61" i="5"/>
  <c r="I61" i="5"/>
  <c r="D61" i="5"/>
  <c r="C61" i="5"/>
  <c r="B61" i="5"/>
  <c r="Y60" i="5"/>
  <c r="U60" i="5"/>
  <c r="Q60" i="5"/>
  <c r="M60" i="5"/>
  <c r="I60" i="5"/>
  <c r="D60" i="5"/>
  <c r="C60" i="5"/>
  <c r="B60" i="5"/>
  <c r="Y59" i="5"/>
  <c r="U59" i="5"/>
  <c r="Q59" i="5"/>
  <c r="M59" i="5"/>
  <c r="I59" i="5"/>
  <c r="D59" i="5"/>
  <c r="C59" i="5"/>
  <c r="B59" i="5"/>
  <c r="Y58" i="5"/>
  <c r="U58" i="5"/>
  <c r="Q58" i="5"/>
  <c r="M58" i="5"/>
  <c r="I58" i="5"/>
  <c r="D58" i="5"/>
  <c r="C58" i="5"/>
  <c r="B58" i="5"/>
  <c r="Y57" i="5"/>
  <c r="U57" i="5"/>
  <c r="Q57" i="5"/>
  <c r="M57" i="5"/>
  <c r="I57" i="5"/>
  <c r="D57" i="5"/>
  <c r="C57" i="5"/>
  <c r="B57" i="5"/>
  <c r="Y56" i="5"/>
  <c r="U56" i="5"/>
  <c r="Q56" i="5"/>
  <c r="M56" i="5"/>
  <c r="I56" i="5"/>
  <c r="D56" i="5"/>
  <c r="C56" i="5"/>
  <c r="B56" i="5"/>
  <c r="Y46" i="5"/>
  <c r="U46" i="5"/>
  <c r="Q46" i="5"/>
  <c r="M46" i="5"/>
  <c r="I46" i="5"/>
  <c r="D46" i="5"/>
  <c r="C46" i="5"/>
  <c r="B46" i="5"/>
  <c r="Y45" i="5"/>
  <c r="U45" i="5"/>
  <c r="Q45" i="5"/>
  <c r="M45" i="5"/>
  <c r="I45" i="5"/>
  <c r="D45" i="5"/>
  <c r="C45" i="5"/>
  <c r="B45" i="5"/>
  <c r="Y44" i="5"/>
  <c r="U44" i="5"/>
  <c r="Q44" i="5"/>
  <c r="M44" i="5"/>
  <c r="I44" i="5"/>
  <c r="D44" i="5"/>
  <c r="C44" i="5"/>
  <c r="B44" i="5"/>
  <c r="Y43" i="5"/>
  <c r="U43" i="5"/>
  <c r="Q43" i="5"/>
  <c r="M43" i="5"/>
  <c r="I43" i="5"/>
  <c r="D43" i="5"/>
  <c r="C43" i="5"/>
  <c r="B43" i="5"/>
  <c r="Y42" i="5"/>
  <c r="U42" i="5"/>
  <c r="Q42" i="5"/>
  <c r="M42" i="5"/>
  <c r="I42" i="5"/>
  <c r="D42" i="5"/>
  <c r="C42" i="5"/>
  <c r="B42" i="5"/>
  <c r="Y41" i="5"/>
  <c r="Q41" i="5"/>
  <c r="M41" i="5"/>
  <c r="I41" i="5"/>
  <c r="D41" i="5"/>
  <c r="C41" i="5"/>
  <c r="B41" i="5"/>
  <c r="Y40" i="5"/>
  <c r="U40" i="5"/>
  <c r="Q40" i="5"/>
  <c r="M40" i="5"/>
  <c r="I40" i="5"/>
  <c r="D40" i="5"/>
  <c r="C40" i="5"/>
  <c r="B40" i="5"/>
  <c r="Y39" i="5"/>
  <c r="U39" i="5"/>
  <c r="Q39" i="5"/>
  <c r="M39" i="5"/>
  <c r="I39" i="5"/>
  <c r="D39" i="5"/>
  <c r="C39" i="5"/>
  <c r="B39" i="5"/>
  <c r="Y29" i="5"/>
  <c r="U29" i="5"/>
  <c r="Q29" i="5"/>
  <c r="M29" i="5"/>
  <c r="I29" i="5"/>
  <c r="D29" i="5"/>
  <c r="C29" i="5"/>
  <c r="B29" i="5"/>
  <c r="Y28" i="5"/>
  <c r="U28" i="5"/>
  <c r="Q28" i="5"/>
  <c r="M28" i="5"/>
  <c r="I28" i="5"/>
  <c r="D28" i="5"/>
  <c r="C28" i="5"/>
  <c r="B28" i="5"/>
  <c r="Y27" i="5"/>
  <c r="U27" i="5"/>
  <c r="Q27" i="5"/>
  <c r="M27" i="5"/>
  <c r="I27" i="5"/>
  <c r="D27" i="5"/>
  <c r="C27" i="5"/>
  <c r="B27" i="5"/>
  <c r="Y26" i="5"/>
  <c r="U26" i="5"/>
  <c r="Q26" i="5"/>
  <c r="M26" i="5"/>
  <c r="I26" i="5"/>
  <c r="D26" i="5"/>
  <c r="C26" i="5"/>
  <c r="B26" i="5"/>
  <c r="Y25" i="5"/>
  <c r="U25" i="5"/>
  <c r="Q25" i="5"/>
  <c r="M25" i="5"/>
  <c r="I25" i="5"/>
  <c r="D25" i="5"/>
  <c r="C25" i="5"/>
  <c r="B25" i="5"/>
  <c r="Y24" i="5"/>
  <c r="U24" i="5"/>
  <c r="Q24" i="5"/>
  <c r="M24" i="5"/>
  <c r="I24" i="5"/>
  <c r="D24" i="5"/>
  <c r="C24" i="5"/>
  <c r="B24" i="5"/>
  <c r="Y23" i="5"/>
  <c r="U23" i="5"/>
  <c r="Q23" i="5"/>
  <c r="M23" i="5"/>
  <c r="I23" i="5"/>
  <c r="D23" i="5"/>
  <c r="C23" i="5"/>
  <c r="B23" i="5"/>
  <c r="Y22" i="5"/>
  <c r="U22" i="5"/>
  <c r="Q22" i="5"/>
  <c r="M22" i="5"/>
  <c r="I22" i="5"/>
  <c r="D22" i="5"/>
  <c r="C22" i="5"/>
  <c r="B22" i="5"/>
  <c r="X12" i="5"/>
  <c r="W12" i="5"/>
  <c r="V12" i="5"/>
  <c r="T12" i="5"/>
  <c r="S12" i="5"/>
  <c r="R12" i="5"/>
  <c r="P12" i="5"/>
  <c r="O12" i="5"/>
  <c r="N12" i="5"/>
  <c r="L12" i="5"/>
  <c r="K12" i="5"/>
  <c r="J12" i="5"/>
  <c r="H12" i="5"/>
  <c r="G12" i="5"/>
  <c r="X11" i="5"/>
  <c r="W11" i="5"/>
  <c r="V11" i="5"/>
  <c r="T11" i="5"/>
  <c r="S11" i="5"/>
  <c r="R11" i="5"/>
  <c r="P11" i="5"/>
  <c r="O11" i="5"/>
  <c r="N11" i="5"/>
  <c r="L11" i="5"/>
  <c r="K11" i="5"/>
  <c r="J11" i="5"/>
  <c r="H11" i="5"/>
  <c r="G11" i="5"/>
  <c r="F11" i="5"/>
  <c r="X10" i="5"/>
  <c r="W10" i="5"/>
  <c r="V10" i="5"/>
  <c r="T10" i="5"/>
  <c r="S10" i="5"/>
  <c r="R10" i="5"/>
  <c r="P10" i="5"/>
  <c r="O10" i="5"/>
  <c r="N10" i="5"/>
  <c r="L10" i="5"/>
  <c r="K10" i="5"/>
  <c r="J10" i="5"/>
  <c r="H10" i="5"/>
  <c r="G10" i="5"/>
  <c r="F10" i="5"/>
  <c r="X9" i="5"/>
  <c r="W9" i="5"/>
  <c r="V9" i="5"/>
  <c r="T9" i="5"/>
  <c r="S9" i="5"/>
  <c r="R9" i="5"/>
  <c r="P9" i="5"/>
  <c r="O9" i="5"/>
  <c r="N9" i="5"/>
  <c r="L9" i="5"/>
  <c r="K9" i="5"/>
  <c r="J9" i="5"/>
  <c r="H9" i="5"/>
  <c r="G9" i="5"/>
  <c r="F9" i="5"/>
  <c r="X8" i="5"/>
  <c r="W8" i="5"/>
  <c r="V8" i="5"/>
  <c r="T8" i="5"/>
  <c r="S8" i="5"/>
  <c r="R8" i="5"/>
  <c r="P8" i="5"/>
  <c r="O8" i="5"/>
  <c r="N8" i="5"/>
  <c r="L8" i="5"/>
  <c r="K8" i="5"/>
  <c r="J8" i="5"/>
  <c r="H8" i="5"/>
  <c r="G8" i="5"/>
  <c r="F8" i="5"/>
  <c r="X7" i="5"/>
  <c r="W7" i="5"/>
  <c r="V7" i="5"/>
  <c r="T7" i="5"/>
  <c r="S7" i="5"/>
  <c r="R7" i="5"/>
  <c r="P7" i="5"/>
  <c r="O7" i="5"/>
  <c r="N7" i="5"/>
  <c r="L7" i="5"/>
  <c r="K7" i="5"/>
  <c r="J7" i="5"/>
  <c r="H7" i="5"/>
  <c r="G7" i="5"/>
  <c r="F7" i="5"/>
  <c r="X6" i="5"/>
  <c r="W6" i="5"/>
  <c r="V6" i="5"/>
  <c r="T6" i="5"/>
  <c r="S6" i="5"/>
  <c r="R6" i="5"/>
  <c r="P6" i="5"/>
  <c r="O6" i="5"/>
  <c r="N6" i="5"/>
  <c r="L6" i="5"/>
  <c r="K6" i="5"/>
  <c r="J6" i="5"/>
  <c r="H6" i="5"/>
  <c r="G6" i="5"/>
  <c r="F6" i="5"/>
  <c r="X5" i="5"/>
  <c r="W5" i="5"/>
  <c r="V5" i="5"/>
  <c r="T5" i="5"/>
  <c r="S5" i="5"/>
  <c r="R5" i="5"/>
  <c r="P5" i="5"/>
  <c r="O5" i="5"/>
  <c r="N5" i="5"/>
  <c r="L5" i="5"/>
  <c r="K5" i="5"/>
  <c r="J5" i="5"/>
  <c r="H5" i="5"/>
  <c r="G5" i="5"/>
  <c r="F5" i="5"/>
  <c r="U11" i="1"/>
  <c r="E11" i="1"/>
  <c r="D11" i="1"/>
  <c r="C11" i="1"/>
  <c r="B11" i="1"/>
  <c r="U10" i="1"/>
  <c r="E10" i="1"/>
  <c r="D10" i="1"/>
  <c r="C10" i="1"/>
  <c r="B10" i="1"/>
  <c r="U9" i="1"/>
  <c r="E9" i="1"/>
  <c r="D9" i="1"/>
  <c r="C9" i="1"/>
  <c r="B9" i="1"/>
  <c r="U8" i="1"/>
  <c r="E8" i="1"/>
  <c r="D8" i="1"/>
  <c r="C8" i="1"/>
  <c r="B8" i="1"/>
  <c r="U7" i="1"/>
  <c r="E7" i="1"/>
  <c r="D7" i="1"/>
  <c r="C7" i="1"/>
  <c r="B7" i="1"/>
  <c r="U6" i="1"/>
  <c r="E6" i="1"/>
  <c r="D6" i="1"/>
  <c r="C6" i="1"/>
  <c r="B6" i="1"/>
  <c r="U5" i="1"/>
  <c r="E5" i="1"/>
  <c r="D5" i="1"/>
  <c r="C5" i="1"/>
  <c r="B5" i="1"/>
  <c r="U4" i="1"/>
  <c r="E4" i="1"/>
  <c r="D4" i="1"/>
  <c r="C4" i="1"/>
  <c r="B4" i="1"/>
  <c r="N13" i="5"/>
  <c r="Y30" i="5"/>
  <c r="G13" i="5"/>
  <c r="B12" i="1"/>
  <c r="X12" i="4"/>
  <c r="W12" i="4"/>
  <c r="T12" i="4"/>
  <c r="S12" i="4"/>
  <c r="R12" i="4"/>
  <c r="P12" i="4"/>
  <c r="O12" i="4"/>
  <c r="N12" i="4"/>
  <c r="L12" i="4"/>
  <c r="J12" i="4"/>
  <c r="G12" i="4"/>
  <c r="H12" i="4"/>
  <c r="F12" i="4"/>
  <c r="X13" i="5"/>
  <c r="W13" i="5"/>
  <c r="V13" i="5"/>
  <c r="T13" i="5"/>
  <c r="S13" i="5"/>
  <c r="R13" i="5"/>
  <c r="P13" i="5"/>
  <c r="O13" i="5"/>
  <c r="L13" i="5"/>
  <c r="H13" i="5"/>
  <c r="D12" i="1"/>
  <c r="C12" i="1"/>
  <c r="Y16" i="4" l="1"/>
  <c r="C90" i="4"/>
  <c r="T16" i="4"/>
  <c r="S16" i="4"/>
  <c r="R16" i="4"/>
  <c r="U16" i="4" s="1"/>
  <c r="T15" i="4"/>
  <c r="S15" i="4"/>
  <c r="X15" i="4"/>
  <c r="Y15" i="4" s="1"/>
  <c r="E67" i="4"/>
  <c r="E50" i="4"/>
  <c r="E33" i="4"/>
  <c r="E91" i="5"/>
  <c r="U17" i="5"/>
  <c r="E68" i="5"/>
  <c r="I17" i="5"/>
  <c r="E51" i="5"/>
  <c r="D17" i="5"/>
  <c r="E34" i="5"/>
  <c r="C17" i="5"/>
  <c r="Q17" i="5"/>
  <c r="B17" i="5"/>
  <c r="Y17" i="5"/>
  <c r="M17" i="5"/>
  <c r="E33" i="1"/>
  <c r="F33" i="1" s="1"/>
  <c r="F16" i="1"/>
  <c r="K32" i="1"/>
  <c r="I13" i="4"/>
  <c r="M15" i="4"/>
  <c r="Q13" i="4"/>
  <c r="U13" i="4"/>
  <c r="E66" i="4"/>
  <c r="E49" i="4"/>
  <c r="E32" i="4"/>
  <c r="M14" i="4"/>
  <c r="E90" i="5"/>
  <c r="E67" i="5"/>
  <c r="E50" i="5"/>
  <c r="I16" i="5"/>
  <c r="E33" i="5"/>
  <c r="M16" i="5"/>
  <c r="U16" i="5"/>
  <c r="D16" i="5"/>
  <c r="B16" i="5"/>
  <c r="C16" i="5"/>
  <c r="I15" i="5"/>
  <c r="Q15" i="5"/>
  <c r="Y16" i="5"/>
  <c r="Q16" i="5"/>
  <c r="U15" i="5"/>
  <c r="Y15" i="5"/>
  <c r="F32" i="1"/>
  <c r="F15" i="1"/>
  <c r="Y14" i="4"/>
  <c r="D14" i="4"/>
  <c r="B14" i="4"/>
  <c r="B15" i="5"/>
  <c r="M15" i="5"/>
  <c r="E31" i="1"/>
  <c r="F4" i="1"/>
  <c r="E30" i="1"/>
  <c r="F30" i="1" s="1"/>
  <c r="F31" i="1"/>
  <c r="F11" i="1"/>
  <c r="F9" i="1"/>
  <c r="F13" i="1"/>
  <c r="F14" i="1"/>
  <c r="F6" i="1"/>
  <c r="F7" i="1"/>
  <c r="F5" i="1"/>
  <c r="F10" i="1"/>
  <c r="F8" i="1"/>
  <c r="K30" i="1"/>
  <c r="D15" i="5"/>
  <c r="C15" i="5"/>
  <c r="E89" i="5"/>
  <c r="E66" i="5"/>
  <c r="I14" i="5"/>
  <c r="E49" i="5"/>
  <c r="E32" i="5"/>
  <c r="C14" i="4"/>
  <c r="E89" i="4"/>
  <c r="E65" i="4"/>
  <c r="E48" i="4"/>
  <c r="E31" i="4"/>
  <c r="C13" i="4"/>
  <c r="E88" i="4"/>
  <c r="M13" i="4"/>
  <c r="Y13" i="4"/>
  <c r="D13" i="4"/>
  <c r="E88" i="5"/>
  <c r="Y14" i="5"/>
  <c r="Q14" i="5"/>
  <c r="U14" i="5"/>
  <c r="C14" i="5"/>
  <c r="M14" i="5"/>
  <c r="B14" i="5"/>
  <c r="D14" i="5"/>
  <c r="E64" i="4"/>
  <c r="E43" i="4"/>
  <c r="E30" i="4"/>
  <c r="E47" i="4"/>
  <c r="M4" i="4"/>
  <c r="M7" i="4"/>
  <c r="M10" i="4"/>
  <c r="Q7" i="4"/>
  <c r="M11" i="4"/>
  <c r="E39" i="4"/>
  <c r="E80" i="4"/>
  <c r="U4" i="4"/>
  <c r="U7" i="4"/>
  <c r="E42" i="4"/>
  <c r="I10" i="4"/>
  <c r="Y9" i="4"/>
  <c r="E21" i="4"/>
  <c r="Q11" i="4"/>
  <c r="E84" i="4"/>
  <c r="I4" i="4"/>
  <c r="I7" i="4"/>
  <c r="I8" i="4"/>
  <c r="E65" i="5"/>
  <c r="E48" i="5"/>
  <c r="E31" i="5"/>
  <c r="I12" i="5"/>
  <c r="E25" i="5"/>
  <c r="E42" i="5"/>
  <c r="I8" i="5"/>
  <c r="E59" i="5"/>
  <c r="E62" i="5"/>
  <c r="E22" i="5"/>
  <c r="E86" i="4"/>
  <c r="E24" i="4"/>
  <c r="E82" i="4"/>
  <c r="U11" i="4"/>
  <c r="E85" i="4"/>
  <c r="U8" i="4"/>
  <c r="E26" i="4"/>
  <c r="I6" i="4"/>
  <c r="E22" i="4"/>
  <c r="E28" i="4"/>
  <c r="E83" i="4"/>
  <c r="E38" i="4"/>
  <c r="E56" i="4"/>
  <c r="Y7" i="4"/>
  <c r="E23" i="4"/>
  <c r="E41" i="4"/>
  <c r="E44" i="4"/>
  <c r="E55" i="4"/>
  <c r="E58" i="4"/>
  <c r="E61" i="4"/>
  <c r="E79" i="4"/>
  <c r="Q8" i="4"/>
  <c r="E25" i="4"/>
  <c r="E40" i="4"/>
  <c r="E57" i="4"/>
  <c r="U6" i="4"/>
  <c r="E81" i="4"/>
  <c r="E60" i="4"/>
  <c r="M8" i="4"/>
  <c r="I11" i="4"/>
  <c r="I9" i="4"/>
  <c r="E27" i="4"/>
  <c r="E45" i="4"/>
  <c r="M6" i="4"/>
  <c r="E59" i="4"/>
  <c r="E62" i="4"/>
  <c r="I7" i="5"/>
  <c r="E23" i="5"/>
  <c r="E26" i="5"/>
  <c r="E43" i="5"/>
  <c r="E46" i="5"/>
  <c r="E57" i="5"/>
  <c r="E63" i="5"/>
  <c r="E40" i="5"/>
  <c r="E80" i="5"/>
  <c r="M11" i="5"/>
  <c r="Y12" i="5"/>
  <c r="Q7" i="5"/>
  <c r="I11" i="5"/>
  <c r="E41" i="5"/>
  <c r="E44" i="5"/>
  <c r="E27" i="5"/>
  <c r="E61" i="5"/>
  <c r="E84" i="5"/>
  <c r="E83" i="5"/>
  <c r="E86" i="5"/>
  <c r="E29" i="5"/>
  <c r="E79" i="5"/>
  <c r="E58" i="5"/>
  <c r="E82" i="5"/>
  <c r="E85" i="5"/>
  <c r="E28" i="5"/>
  <c r="Y13" i="5"/>
  <c r="E39" i="5"/>
  <c r="E60" i="5"/>
  <c r="E81" i="5"/>
  <c r="Q8" i="5"/>
  <c r="M9" i="5"/>
  <c r="E24" i="5"/>
  <c r="E45" i="5"/>
  <c r="E56" i="5"/>
  <c r="F22" i="1"/>
  <c r="F26" i="1"/>
  <c r="F25" i="1"/>
  <c r="F29" i="1"/>
  <c r="E27" i="1"/>
  <c r="F27" i="1" s="1"/>
  <c r="F24" i="1"/>
  <c r="F21" i="1"/>
  <c r="F23" i="1"/>
  <c r="F28" i="1"/>
  <c r="K28" i="1"/>
  <c r="D7" i="4"/>
  <c r="Y4" i="4"/>
  <c r="Y5" i="4"/>
  <c r="Y6" i="4"/>
  <c r="M9" i="4"/>
  <c r="Q9" i="4"/>
  <c r="I5" i="4"/>
  <c r="U9" i="4"/>
  <c r="Q10" i="4"/>
  <c r="U5" i="4"/>
  <c r="C8" i="4"/>
  <c r="U10" i="4"/>
  <c r="C6" i="4"/>
  <c r="C10" i="4"/>
  <c r="D10" i="4"/>
  <c r="Q6" i="4"/>
  <c r="B6" i="4"/>
  <c r="B10" i="4"/>
  <c r="Y11" i="4"/>
  <c r="D9" i="4"/>
  <c r="M5" i="4"/>
  <c r="D8" i="4"/>
  <c r="Q5" i="4"/>
  <c r="B5" i="4"/>
  <c r="C5" i="4"/>
  <c r="B11" i="4"/>
  <c r="B4" i="4"/>
  <c r="B7" i="4"/>
  <c r="B8" i="4"/>
  <c r="C11" i="4"/>
  <c r="Q4" i="4"/>
  <c r="C7" i="4"/>
  <c r="D11" i="4"/>
  <c r="D6" i="4"/>
  <c r="Y8" i="4"/>
  <c r="B9" i="4"/>
  <c r="C9" i="4"/>
  <c r="D5" i="4"/>
  <c r="C4" i="4"/>
  <c r="D4" i="4"/>
  <c r="Y10" i="4"/>
  <c r="Q5" i="5"/>
  <c r="M6" i="5"/>
  <c r="U11" i="5"/>
  <c r="Q12" i="5"/>
  <c r="C9" i="5"/>
  <c r="Y11" i="5"/>
  <c r="U12" i="5"/>
  <c r="D11" i="5"/>
  <c r="D6" i="5"/>
  <c r="U9" i="5"/>
  <c r="Y5" i="5"/>
  <c r="D9" i="5"/>
  <c r="Y6" i="5"/>
  <c r="Y9" i="5"/>
  <c r="U10" i="5"/>
  <c r="C10" i="5"/>
  <c r="C6" i="5"/>
  <c r="M7" i="5"/>
  <c r="B9" i="5"/>
  <c r="Y8" i="5"/>
  <c r="M10" i="5"/>
  <c r="I10" i="5"/>
  <c r="B8" i="5"/>
  <c r="C5" i="5"/>
  <c r="C8" i="5"/>
  <c r="D5" i="5"/>
  <c r="D8" i="5"/>
  <c r="I6" i="5"/>
  <c r="I9" i="5"/>
  <c r="D10" i="5"/>
  <c r="C11" i="5"/>
  <c r="B7" i="5"/>
  <c r="C7" i="5"/>
  <c r="Y7" i="5"/>
  <c r="I5" i="5"/>
  <c r="U5" i="5"/>
  <c r="D7" i="5"/>
  <c r="U8" i="5"/>
  <c r="C12" i="5"/>
  <c r="B10" i="5"/>
  <c r="Y10" i="5"/>
  <c r="D12" i="5"/>
  <c r="M5" i="5"/>
  <c r="U6" i="5"/>
  <c r="M12" i="5"/>
  <c r="B5" i="5"/>
  <c r="B12" i="5"/>
  <c r="M8" i="5"/>
  <c r="B11" i="5"/>
  <c r="Q10" i="5"/>
  <c r="B6" i="5"/>
  <c r="U7" i="5"/>
  <c r="Q6" i="5"/>
  <c r="Q9" i="5"/>
  <c r="Q11" i="5"/>
  <c r="B12" i="4"/>
  <c r="C13" i="5"/>
  <c r="B13" i="5"/>
  <c r="M104" i="4"/>
  <c r="K12" i="6"/>
  <c r="B47" i="5"/>
  <c r="B30" i="5"/>
  <c r="N16" i="4" l="1"/>
  <c r="O16" i="4"/>
  <c r="O15" i="4"/>
  <c r="P15" i="4"/>
  <c r="R15" i="4"/>
  <c r="P16" i="4"/>
  <c r="E17" i="5"/>
  <c r="E16" i="5"/>
  <c r="E15" i="5"/>
  <c r="E14" i="4"/>
  <c r="E14" i="5"/>
  <c r="E10" i="4"/>
  <c r="E5" i="4"/>
  <c r="E11" i="4"/>
  <c r="E7" i="4"/>
  <c r="E4" i="4"/>
  <c r="E8" i="4"/>
  <c r="E9" i="4"/>
  <c r="E6" i="4"/>
  <c r="E10" i="5"/>
  <c r="E9" i="5"/>
  <c r="E11" i="5"/>
  <c r="E6" i="5"/>
  <c r="E7" i="5"/>
  <c r="E12" i="5"/>
  <c r="E8" i="5"/>
  <c r="E5" i="5"/>
  <c r="E12" i="1"/>
  <c r="F12" i="1" s="1"/>
  <c r="U12" i="1"/>
  <c r="P31" i="6"/>
  <c r="K31" i="6"/>
  <c r="F31" i="6"/>
  <c r="P12" i="6"/>
  <c r="F12" i="6"/>
  <c r="F104" i="5"/>
  <c r="C47" i="5"/>
  <c r="D47" i="5"/>
  <c r="U30" i="5"/>
  <c r="C30" i="5"/>
  <c r="D30" i="5"/>
  <c r="D13" i="5"/>
  <c r="E13" i="5" s="1"/>
  <c r="Q16" i="4" l="1"/>
  <c r="L15" i="4"/>
  <c r="L16" i="4"/>
  <c r="N13" i="4"/>
  <c r="B13" i="4" s="1"/>
  <c r="E13" i="4" s="1"/>
  <c r="K15" i="4"/>
  <c r="K16" i="4"/>
  <c r="J16" i="4"/>
  <c r="M16" i="4" s="1"/>
  <c r="E47" i="5"/>
  <c r="E30" i="5"/>
  <c r="F16" i="4" l="1"/>
  <c r="B91" i="4"/>
  <c r="E91" i="4" s="1"/>
  <c r="G16" i="4"/>
  <c r="C16" i="4" s="1"/>
  <c r="G15" i="4"/>
  <c r="C15" i="4" s="1"/>
  <c r="J15" i="4"/>
  <c r="H16" i="4"/>
  <c r="D16" i="4" s="1"/>
  <c r="H15" i="4"/>
  <c r="D15" i="4" s="1"/>
  <c r="Q30" i="5"/>
  <c r="B16" i="4" l="1"/>
  <c r="E16" i="4" s="1"/>
  <c r="I16" i="4"/>
  <c r="F15" i="4"/>
  <c r="B15" i="4" s="1"/>
  <c r="E15" i="4" s="1"/>
  <c r="B90" i="4"/>
  <c r="E90" i="4" s="1"/>
  <c r="U46" i="4"/>
  <c r="B46" i="4"/>
  <c r="C12" i="4" l="1"/>
  <c r="U63" i="4" l="1"/>
  <c r="Y47" i="5" l="1"/>
  <c r="Y64" i="5"/>
  <c r="Y87" i="5"/>
  <c r="D87" i="4" l="1"/>
  <c r="C87" i="4" l="1"/>
  <c r="B87" i="4"/>
  <c r="D63" i="4"/>
  <c r="C63" i="4"/>
  <c r="B63" i="4"/>
  <c r="D46" i="4"/>
  <c r="C46" i="4"/>
  <c r="D29" i="4"/>
  <c r="C29" i="4"/>
  <c r="B29" i="4"/>
  <c r="D12" i="4"/>
  <c r="D87" i="5"/>
  <c r="C87" i="5"/>
  <c r="B87" i="5"/>
  <c r="D64" i="5"/>
  <c r="C64" i="5"/>
  <c r="B64" i="5"/>
  <c r="U87" i="5" l="1"/>
  <c r="M87" i="5"/>
  <c r="I87" i="5"/>
  <c r="E87" i="5"/>
  <c r="U64" i="5"/>
  <c r="Q64" i="5"/>
  <c r="M64" i="5"/>
  <c r="I64" i="5"/>
  <c r="E64" i="5"/>
  <c r="U47" i="5"/>
  <c r="Q47" i="5"/>
  <c r="M47" i="5"/>
  <c r="I47" i="5"/>
  <c r="M30" i="5"/>
  <c r="U13" i="5"/>
  <c r="Q13" i="5"/>
  <c r="M13" i="5"/>
  <c r="I13" i="5" l="1"/>
  <c r="Y87" i="4"/>
  <c r="U87" i="4"/>
  <c r="Q87" i="4"/>
  <c r="M87" i="4"/>
  <c r="I87" i="4"/>
  <c r="E87" i="4"/>
  <c r="Y63" i="4"/>
  <c r="Q63" i="4"/>
  <c r="M63" i="4"/>
  <c r="I63" i="4"/>
  <c r="E63" i="4"/>
  <c r="Y46" i="4"/>
  <c r="Q46" i="4"/>
  <c r="M46" i="4"/>
  <c r="I46" i="4"/>
  <c r="E46" i="4"/>
  <c r="Y29" i="4"/>
  <c r="U29" i="4"/>
  <c r="U12" i="4" s="1"/>
  <c r="Q29" i="4"/>
  <c r="M29" i="4"/>
  <c r="I29" i="4"/>
  <c r="E29" i="4"/>
  <c r="Y12" i="4"/>
  <c r="E12" i="4"/>
  <c r="M12" i="4" l="1"/>
  <c r="I12" i="4"/>
  <c r="Q12" i="4"/>
</calcChain>
</file>

<file path=xl/sharedStrings.xml><?xml version="1.0" encoding="utf-8"?>
<sst xmlns="http://schemas.openxmlformats.org/spreadsheetml/2006/main" count="626" uniqueCount="65">
  <si>
    <t>Approved (Manual)</t>
  </si>
  <si>
    <t>Approved (ATP)</t>
  </si>
  <si>
    <t>Denied</t>
  </si>
  <si>
    <t>Cancelled</t>
  </si>
  <si>
    <t>Total</t>
  </si>
  <si>
    <t>Month</t>
  </si>
  <si>
    <t>Approved</t>
  </si>
  <si>
    <t xml:space="preserve">NW Alberta and NE BC </t>
  </si>
  <si>
    <t>NE Alberta</t>
  </si>
  <si>
    <t>Edmonton and Area</t>
  </si>
  <si>
    <t>SW Alberta</t>
  </si>
  <si>
    <t>SE Alberta</t>
  </si>
  <si>
    <t xml:space="preserve">2. Includes all "out and back" and "one-way" transfers </t>
  </si>
  <si>
    <t>3. Out and back transfer requests are tallied as a single transaction</t>
  </si>
  <si>
    <t>Notes:</t>
  </si>
  <si>
    <t>1. Values represent the number of transfer requests processed in the specified month, regardless of effective date</t>
  </si>
  <si>
    <t>1. Values represent the total volume (GJ/d) of transfer requests processed in the specified month, regardless of effective date</t>
  </si>
  <si>
    <t>Empress to McNeill FT-D1</t>
  </si>
  <si>
    <t>McNeill to Empress FT-D1</t>
  </si>
  <si>
    <t>FT-D2 to FT-D2 Transfer Summary</t>
  </si>
  <si>
    <t>FT-D3 to FT-D3 Transfer Summary</t>
  </si>
  <si>
    <t>FT-D1 to FT-D2 Transfer Summary</t>
  </si>
  <si>
    <t>FT-D2 to FT-D1 Transfer Summary</t>
  </si>
  <si>
    <t>FT-D1 to FT-D1 Transfer Summary</t>
  </si>
  <si>
    <t>FT-R Transfer Summary - Frequency</t>
  </si>
  <si>
    <t>FT-D Transfer Summary - Frequency</t>
  </si>
  <si>
    <t>FT-D Transfer Summary - Volume (GJ/d)</t>
  </si>
  <si>
    <t>N/A</t>
  </si>
  <si>
    <t>Peace River (PR)</t>
  </si>
  <si>
    <t>Mainline (ML)</t>
  </si>
  <si>
    <t>North &amp; East (NE)</t>
  </si>
  <si>
    <r>
      <t>FT-R Transfer Summary - Volume (10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/d)</t>
    </r>
  </si>
  <si>
    <t>FT-R</t>
  </si>
  <si>
    <t>FT-D1</t>
  </si>
  <si>
    <t>FT-D2</t>
  </si>
  <si>
    <t>Transfers to Storage - Frequency</t>
  </si>
  <si>
    <t>Transfers to Storage - Volume</t>
  </si>
  <si>
    <t>FT-D1 (GJ/d)</t>
  </si>
  <si>
    <r>
      <t>FT-R (10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/d)</t>
    </r>
  </si>
  <si>
    <t>FT-D2 (GJ/d)</t>
  </si>
  <si>
    <t>5. Transfers that cross a Delivery Design Area boundary are tallied in the area where the "To" location is situated</t>
  </si>
  <si>
    <t>6. Cancelled transfer requests are initiated by the requester (customer, marketer etc.)</t>
  </si>
  <si>
    <t>7.  ATP is the acronym for Automated Transfer Process, requests that meet certain criteria may be approved automatically</t>
  </si>
  <si>
    <t>8. Delivery Design Area boundaries are illustrated in the Design Methodology document on Customer Express (see NGTL/Regulatory/Facilities)</t>
  </si>
  <si>
    <t>http://www.tccustomerexpress.com/docs/ab_regulatory_facilities/Facilities%20Design%20Methodology%20Document%20-%20Revision%20May%2031,%202018_Oct%204.pdf</t>
  </si>
  <si>
    <t>4. Transfers to storage are not included in totals</t>
  </si>
  <si>
    <t xml:space="preserve">Month </t>
  </si>
  <si>
    <t>Frequency</t>
  </si>
  <si>
    <t>Information</t>
  </si>
  <si>
    <t>Cross Boundary Transfers</t>
  </si>
  <si>
    <t>Volume (e3m3/d)</t>
  </si>
  <si>
    <t>Requested out and back FT-R transfer volume from PR to NE was denied</t>
  </si>
  <si>
    <t>Requested one-way FT-R transfer volume from ML to NE was approved</t>
  </si>
  <si>
    <t>Volume (GJ/d)</t>
  </si>
  <si>
    <t>Requested one-way FT-R transfer volume from PR to ML was approved</t>
  </si>
  <si>
    <t>Requested one-way FT-R transfer volume from ML to NE was cancelled</t>
  </si>
  <si>
    <t>Requested one-way FT-R transfer volume from ML to PR was approved</t>
  </si>
  <si>
    <t>Requested one-way FT-R transfer volume from ML to PR was denied</t>
  </si>
  <si>
    <t>Requested out and back FT-R transfer volume from PR to ML was cancelled</t>
  </si>
  <si>
    <t>Requested out and back FT-R transfer volume from ML to PR was cancelled</t>
  </si>
  <si>
    <t>Requested out and back FT-R transfer volume from ML to NE was cancelled</t>
  </si>
  <si>
    <t>4. Transfers that cross a Delivery Design Area boundary are tallied in the area where the "To" location is situated</t>
  </si>
  <si>
    <t>5. Cancelled transfer requests are initiated by the requester (customer, marketer etc.)</t>
  </si>
  <si>
    <t>6.  ATP is the acronym for Automated Transfer Process, requests that meet certain criteria may be approved automatically</t>
  </si>
  <si>
    <t>7. Delivery Design Area boundaries are illustrated in the Design Methodology document on Customer Express (see NGTL/Regulatory/Facilities)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</si>
</sst>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m\-dd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1.6"/>
      <color theme="1"/>
      <name val="Calibri"/>
      <family val="2"/>
      <scheme val="minor"/>
    </font>
    <font>
      <sz val="11.6"/>
      <color theme="1"/>
      <name val="Calibri"/>
      <family val="2"/>
      <scheme val="minor"/>
    </font>
    <font>
      <i/>
      <sz val="11.6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7" fontId="4" fillId="0" borderId="0" xfId="0" applyNumberFormat="1" applyFont="1" applyBorder="1" applyAlignment="1"/>
    <xf numFmtId="3" fontId="4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1" xfId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1" applyNumberFormat="1" applyFont="1" applyFill="1" applyBorder="1"/>
    <xf numFmtId="17" fontId="3" fillId="0" borderId="0" xfId="0" applyNumberFormat="1" applyFont="1" applyBorder="1"/>
    <xf numFmtId="17" fontId="4" fillId="0" borderId="0" xfId="0" applyNumberFormat="1" applyFont="1" applyBorder="1"/>
    <xf numFmtId="17" fontId="4" fillId="0" borderId="0" xfId="0" applyNumberFormat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1" applyNumberFormat="1" applyFont="1" applyFill="1" applyBorder="1"/>
    <xf numFmtId="0" fontId="4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/>
    <xf numFmtId="3" fontId="4" fillId="0" borderId="2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/>
    </xf>
    <xf numFmtId="17" fontId="13" fillId="0" borderId="0" xfId="0" applyNumberFormat="1" applyFont="1" applyBorder="1"/>
    <xf numFmtId="0" fontId="14" fillId="0" borderId="0" xfId="0" applyNumberFormat="1" applyFont="1" applyFill="1" applyBorder="1"/>
    <xf numFmtId="0" fontId="14" fillId="0" borderId="0" xfId="1" applyNumberFormat="1" applyFont="1" applyFill="1" applyBorder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0" fillId="0" borderId="1" xfId="0" applyFont="1" applyBorder="1" applyAlignment="1">
      <alignment horizontal="center" vertical="center"/>
    </xf>
    <xf numFmtId="0" fontId="2" fillId="0" borderId="0" xfId="2"/>
    <xf numFmtId="0" fontId="6" fillId="0" borderId="0" xfId="0" applyFont="1" applyBorder="1"/>
    <xf numFmtId="0" fontId="0" fillId="0" borderId="0" xfId="0" applyBorder="1"/>
    <xf numFmtId="17" fontId="4" fillId="0" borderId="21" xfId="0" applyNumberFormat="1" applyFont="1" applyBorder="1"/>
    <xf numFmtId="17" fontId="4" fillId="0" borderId="22" xfId="0" applyNumberFormat="1" applyFont="1" applyBorder="1"/>
    <xf numFmtId="164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5" fontId="4" fillId="7" borderId="0" xfId="1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3" fontId="4" fillId="0" borderId="23" xfId="1" applyNumberFormat="1" applyFont="1" applyFill="1" applyBorder="1" applyAlignment="1">
      <alignment horizontal="center"/>
    </xf>
    <xf numFmtId="3" fontId="10" fillId="0" borderId="5" xfId="1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/>
    <xf numFmtId="164" fontId="4" fillId="2" borderId="12" xfId="0" applyNumberFormat="1" applyFont="1" applyFill="1" applyBorder="1"/>
    <xf numFmtId="17" fontId="4" fillId="2" borderId="1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7" fontId="4" fillId="0" borderId="0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/>
    <xf numFmtId="164" fontId="4" fillId="2" borderId="1" xfId="0" applyNumberFormat="1" applyFont="1" applyFill="1" applyBorder="1"/>
    <xf numFmtId="17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7" fontId="4" fillId="0" borderId="21" xfId="0" applyNumberFormat="1" applyFont="1" applyBorder="1" applyAlignment="1">
      <alignment horizontal="center" vertical="center"/>
    </xf>
    <xf numFmtId="17" fontId="4" fillId="0" borderId="33" xfId="0" applyNumberFormat="1" applyFont="1" applyBorder="1" applyAlignment="1">
      <alignment horizontal="center" vertical="center"/>
    </xf>
    <xf numFmtId="17" fontId="4" fillId="0" borderId="12" xfId="0" applyNumberFormat="1" applyFont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20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0" fontId="4" fillId="0" borderId="16" xfId="1" applyNumberFormat="1" applyFont="1" applyFill="1" applyBorder="1" applyAlignment="1">
      <alignment horizontal="center"/>
    </xf>
    <xf numFmtId="0" fontId="4" fillId="0" borderId="20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17" fontId="3" fillId="3" borderId="34" xfId="0" applyNumberFormat="1" applyFont="1" applyFill="1" applyBorder="1" applyAlignment="1">
      <alignment horizontal="center"/>
    </xf>
    <xf numFmtId="17" fontId="3" fillId="3" borderId="35" xfId="0" applyNumberFormat="1" applyFont="1" applyFill="1" applyBorder="1" applyAlignment="1">
      <alignment horizontal="center"/>
    </xf>
    <xf numFmtId="17" fontId="3" fillId="3" borderId="36" xfId="0" applyNumberFormat="1" applyFont="1" applyFill="1" applyBorder="1" applyAlignment="1">
      <alignment horizontal="center"/>
    </xf>
    <xf numFmtId="165" fontId="4" fillId="2" borderId="16" xfId="1" applyNumberFormat="1" applyFont="1" applyFill="1" applyBorder="1" applyAlignment="1">
      <alignment horizontal="center"/>
    </xf>
    <xf numFmtId="165" fontId="4" fillId="2" borderId="20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5" borderId="9" xfId="1" applyNumberFormat="1" applyFont="1" applyFill="1" applyBorder="1" applyAlignment="1">
      <alignment horizontal="center"/>
    </xf>
    <xf numFmtId="0" fontId="5" fillId="5" borderId="10" xfId="1" applyNumberFormat="1" applyFont="1" applyFill="1" applyBorder="1" applyAlignment="1">
      <alignment horizontal="center"/>
    </xf>
    <xf numFmtId="0" fontId="5" fillId="5" borderId="11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5" fontId="4" fillId="2" borderId="17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center"/>
    </xf>
    <xf numFmtId="165" fontId="4" fillId="2" borderId="14" xfId="1" applyNumberFormat="1" applyFont="1" applyFill="1" applyBorder="1" applyAlignment="1">
      <alignment horizontal="center"/>
    </xf>
    <xf numFmtId="17" fontId="3" fillId="4" borderId="9" xfId="0" applyNumberFormat="1" applyFont="1" applyFill="1" applyBorder="1" applyAlignment="1">
      <alignment horizontal="center"/>
    </xf>
    <xf numFmtId="17" fontId="3" fillId="4" borderId="10" xfId="0" applyNumberFormat="1" applyFont="1" applyFill="1" applyBorder="1" applyAlignment="1">
      <alignment horizontal="center"/>
    </xf>
    <xf numFmtId="17" fontId="3" fillId="4" borderId="11" xfId="0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165" fontId="4" fillId="2" borderId="12" xfId="1" applyNumberFormat="1" applyFont="1" applyFill="1" applyBorder="1" applyAlignment="1">
      <alignment horizontal="center"/>
    </xf>
    <xf numFmtId="17" fontId="3" fillId="4" borderId="25" xfId="0" applyNumberFormat="1" applyFont="1" applyFill="1" applyBorder="1" applyAlignment="1">
      <alignment horizontal="center"/>
    </xf>
    <xf numFmtId="17" fontId="3" fillId="4" borderId="26" xfId="0" applyNumberFormat="1" applyFont="1" applyFill="1" applyBorder="1" applyAlignment="1">
      <alignment horizontal="center"/>
    </xf>
    <xf numFmtId="17" fontId="3" fillId="4" borderId="27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17" fontId="3" fillId="6" borderId="32" xfId="0" applyNumberFormat="1" applyFont="1" applyFill="1" applyBorder="1" applyAlignment="1">
      <alignment horizontal="center"/>
    </xf>
    <xf numFmtId="17" fontId="3" fillId="6" borderId="10" xfId="0" applyNumberFormat="1" applyFont="1" applyFill="1" applyBorder="1" applyAlignment="1">
      <alignment horizontal="center"/>
    </xf>
    <xf numFmtId="17" fontId="3" fillId="6" borderId="11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ccustomerexpress.com/docs/ab_regulatory_facilities/Facilities%20Design%20Methodology%20Document%20-%20Revision%20May%2031,%202018_Oct%20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ccustomerexpress.com/docs/ab_regulatory_facilities/Facilities%20Design%20Methodology%20Document%20-%20Revision%20May%2031,%202018_Oct%20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ccustomerexpress.com/docs/ab_regulatory_facilities/Facilities%20Design%20Methodology%20Document%20-%20Revision%20May%2031,%202018_Oct%204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ccustomerexpress.com/docs/ab_regulatory_facilities/Facilities%20Design%20Methodology%20Document%20-%20Revision%20May%2031,%202018_Oct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E895-0FBD-4857-9AD5-5F64C4FD645F}">
  <sheetPr codeName="Sheet1">
    <pageSetUpPr fitToPage="1"/>
  </sheetPr>
  <dimension ref="A1:V78"/>
  <sheetViews>
    <sheetView showGridLines="0" view="pageLayout" zoomScale="70" zoomScaleNormal="68" zoomScalePageLayoutView="70" workbookViewId="0">
      <selection activeCell="D53" sqref="D53:I53"/>
    </sheetView>
  </sheetViews>
  <sheetFormatPr defaultColWidth="1.81640625" defaultRowHeight="14.5" x14ac:dyDescent="0.35"/>
  <cols>
    <col min="1" max="2" width="12.54296875" customWidth="1"/>
    <col min="3" max="3" width="17.453125" bestFit="1" customWidth="1"/>
    <col min="4" max="4" width="18.81640625" bestFit="1" customWidth="1"/>
    <col min="5" max="20" width="12.54296875" customWidth="1"/>
    <col min="21" max="21" width="7.1796875" bestFit="1" customWidth="1"/>
    <col min="22" max="22" width="10.08984375" customWidth="1"/>
    <col min="23" max="23" width="6.90625" bestFit="1" customWidth="1"/>
    <col min="24" max="24" width="9.08984375" bestFit="1" customWidth="1"/>
    <col min="25" max="25" width="5.08984375" bestFit="1" customWidth="1"/>
    <col min="26" max="26" width="9.90625" customWidth="1"/>
    <col min="27" max="27" width="6.90625" bestFit="1" customWidth="1"/>
    <col min="28" max="28" width="9.08984375" bestFit="1" customWidth="1"/>
    <col min="29" max="29" width="5.08984375" bestFit="1" customWidth="1"/>
  </cols>
  <sheetData>
    <row r="1" spans="1:21" s="2" customFormat="1" ht="18.75" customHeight="1" thickBot="1" x14ac:dyDescent="0.4">
      <c r="A1" s="99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</row>
    <row r="2" spans="1:21" s="2" customFormat="1" ht="15.5" x14ac:dyDescent="0.35">
      <c r="A2" s="102" t="s">
        <v>4</v>
      </c>
      <c r="B2" s="103"/>
      <c r="C2" s="103"/>
      <c r="D2" s="103"/>
      <c r="E2" s="103"/>
      <c r="F2" s="104"/>
      <c r="G2" s="105" t="s">
        <v>28</v>
      </c>
      <c r="H2" s="106"/>
      <c r="I2" s="106"/>
      <c r="J2" s="106"/>
      <c r="K2" s="107"/>
      <c r="L2" s="105" t="s">
        <v>29</v>
      </c>
      <c r="M2" s="106"/>
      <c r="N2" s="106"/>
      <c r="O2" s="106"/>
      <c r="P2" s="107"/>
      <c r="Q2" s="105" t="s">
        <v>30</v>
      </c>
      <c r="R2" s="106"/>
      <c r="S2" s="106"/>
      <c r="T2" s="106"/>
      <c r="U2" s="108"/>
    </row>
    <row r="3" spans="1:21" s="38" customFormat="1" ht="31.5" customHeight="1" x14ac:dyDescent="0.3">
      <c r="A3" s="44" t="s">
        <v>5</v>
      </c>
      <c r="B3" s="40" t="s">
        <v>0</v>
      </c>
      <c r="C3" s="40" t="s">
        <v>1</v>
      </c>
      <c r="D3" s="40" t="s">
        <v>2</v>
      </c>
      <c r="E3" s="41" t="s">
        <v>3</v>
      </c>
      <c r="F3" s="72" t="s">
        <v>4</v>
      </c>
      <c r="G3" s="40" t="s">
        <v>0</v>
      </c>
      <c r="H3" s="40" t="s">
        <v>1</v>
      </c>
      <c r="I3" s="40" t="s">
        <v>2</v>
      </c>
      <c r="J3" s="41" t="s">
        <v>3</v>
      </c>
      <c r="K3" s="72" t="s">
        <v>4</v>
      </c>
      <c r="L3" s="40" t="s">
        <v>0</v>
      </c>
      <c r="M3" s="40" t="s">
        <v>1</v>
      </c>
      <c r="N3" s="40" t="s">
        <v>2</v>
      </c>
      <c r="O3" s="41" t="s">
        <v>3</v>
      </c>
      <c r="P3" s="72" t="s">
        <v>4</v>
      </c>
      <c r="Q3" s="40" t="s">
        <v>0</v>
      </c>
      <c r="R3" s="40" t="s">
        <v>1</v>
      </c>
      <c r="S3" s="40" t="s">
        <v>2</v>
      </c>
      <c r="T3" s="41" t="s">
        <v>3</v>
      </c>
      <c r="U3" s="41" t="s">
        <v>4</v>
      </c>
    </row>
    <row r="4" spans="1:21" ht="15.5" x14ac:dyDescent="0.35">
      <c r="A4" s="45">
        <v>44948</v>
      </c>
      <c r="B4" s="5">
        <f t="shared" ref="B4:B8" si="0">SUM(G4,L4,Q4)</f>
        <v>536</v>
      </c>
      <c r="C4" s="5">
        <f t="shared" ref="C4:C9" si="1">SUM(H4,M4,R4)</f>
        <v>1286</v>
      </c>
      <c r="D4" s="14">
        <f t="shared" ref="D4:D9" si="2">SUM(I4,N4,S4)</f>
        <v>44</v>
      </c>
      <c r="E4" s="14">
        <f t="shared" ref="E4:E11" si="3">SUM(J4,O4,T4)</f>
        <v>34</v>
      </c>
      <c r="F4" s="6">
        <f t="shared" ref="F4:F14" si="4">SUM(B4:E4)</f>
        <v>1900</v>
      </c>
      <c r="G4" s="14">
        <v>362</v>
      </c>
      <c r="H4" s="14">
        <v>1129</v>
      </c>
      <c r="I4" s="14">
        <v>43</v>
      </c>
      <c r="J4" s="14">
        <v>32</v>
      </c>
      <c r="K4" s="6">
        <f t="shared" ref="K4:K16" si="5">SUM(G4:J4)</f>
        <v>1566</v>
      </c>
      <c r="L4" s="14">
        <v>135</v>
      </c>
      <c r="M4" s="14">
        <v>106</v>
      </c>
      <c r="N4" s="14">
        <v>1</v>
      </c>
      <c r="O4" s="14">
        <v>2</v>
      </c>
      <c r="P4" s="6">
        <f t="shared" ref="P4:P16" si="6">SUM(L4:O4)</f>
        <v>244</v>
      </c>
      <c r="Q4" s="23">
        <v>39</v>
      </c>
      <c r="R4" s="23">
        <v>51</v>
      </c>
      <c r="S4" s="23">
        <v>0</v>
      </c>
      <c r="T4" s="23">
        <v>0</v>
      </c>
      <c r="U4" s="23">
        <f t="shared" ref="U4:U11" si="7">SUM(Q4:T4)</f>
        <v>90</v>
      </c>
    </row>
    <row r="5" spans="1:21" ht="15.5" x14ac:dyDescent="0.35">
      <c r="A5" s="45">
        <v>44979</v>
      </c>
      <c r="B5" s="5">
        <f t="shared" si="0"/>
        <v>637</v>
      </c>
      <c r="C5" s="5">
        <f t="shared" si="1"/>
        <v>1175</v>
      </c>
      <c r="D5" s="14">
        <f t="shared" si="2"/>
        <v>89</v>
      </c>
      <c r="E5" s="14">
        <f t="shared" si="3"/>
        <v>60</v>
      </c>
      <c r="F5" s="6">
        <f t="shared" si="4"/>
        <v>1961</v>
      </c>
      <c r="G5" s="14">
        <v>425</v>
      </c>
      <c r="H5" s="14">
        <v>1069</v>
      </c>
      <c r="I5" s="14">
        <v>83</v>
      </c>
      <c r="J5" s="14">
        <v>59</v>
      </c>
      <c r="K5" s="6">
        <f t="shared" si="5"/>
        <v>1636</v>
      </c>
      <c r="L5" s="14">
        <v>138</v>
      </c>
      <c r="M5" s="14">
        <v>77</v>
      </c>
      <c r="N5" s="14">
        <v>4</v>
      </c>
      <c r="O5" s="14">
        <v>0</v>
      </c>
      <c r="P5" s="6">
        <f t="shared" si="6"/>
        <v>219</v>
      </c>
      <c r="Q5" s="23">
        <v>74</v>
      </c>
      <c r="R5" s="23">
        <v>29</v>
      </c>
      <c r="S5" s="23">
        <v>2</v>
      </c>
      <c r="T5" s="23">
        <v>1</v>
      </c>
      <c r="U5" s="23">
        <f t="shared" si="7"/>
        <v>106</v>
      </c>
    </row>
    <row r="6" spans="1:21" ht="15.5" x14ac:dyDescent="0.35">
      <c r="A6" s="45">
        <v>45007</v>
      </c>
      <c r="B6" s="5">
        <f t="shared" si="0"/>
        <v>607</v>
      </c>
      <c r="C6" s="5">
        <f t="shared" si="1"/>
        <v>1452</v>
      </c>
      <c r="D6" s="14">
        <f t="shared" si="2"/>
        <v>71</v>
      </c>
      <c r="E6" s="14">
        <f t="shared" si="3"/>
        <v>24</v>
      </c>
      <c r="F6" s="6">
        <f t="shared" si="4"/>
        <v>2154</v>
      </c>
      <c r="G6" s="14">
        <v>367</v>
      </c>
      <c r="H6" s="14">
        <v>1268</v>
      </c>
      <c r="I6" s="14">
        <v>68</v>
      </c>
      <c r="J6" s="14">
        <v>23</v>
      </c>
      <c r="K6" s="6">
        <f t="shared" si="5"/>
        <v>1726</v>
      </c>
      <c r="L6" s="14">
        <v>160</v>
      </c>
      <c r="M6" s="14">
        <v>124</v>
      </c>
      <c r="N6" s="14">
        <v>0</v>
      </c>
      <c r="O6" s="14">
        <v>0</v>
      </c>
      <c r="P6" s="6">
        <f t="shared" si="6"/>
        <v>284</v>
      </c>
      <c r="Q6" s="23">
        <v>80</v>
      </c>
      <c r="R6" s="23">
        <v>60</v>
      </c>
      <c r="S6" s="23">
        <v>3</v>
      </c>
      <c r="T6" s="23">
        <v>1</v>
      </c>
      <c r="U6" s="23">
        <f t="shared" si="7"/>
        <v>144</v>
      </c>
    </row>
    <row r="7" spans="1:21" ht="15.5" x14ac:dyDescent="0.35">
      <c r="A7" s="45">
        <v>45038</v>
      </c>
      <c r="B7" s="5">
        <f t="shared" si="0"/>
        <v>495</v>
      </c>
      <c r="C7" s="5">
        <f t="shared" si="1"/>
        <v>1345</v>
      </c>
      <c r="D7" s="14">
        <f t="shared" si="2"/>
        <v>58</v>
      </c>
      <c r="E7" s="14">
        <f t="shared" si="3"/>
        <v>46</v>
      </c>
      <c r="F7" s="6">
        <f t="shared" si="4"/>
        <v>1944</v>
      </c>
      <c r="G7" s="14">
        <v>336</v>
      </c>
      <c r="H7" s="14">
        <v>1156</v>
      </c>
      <c r="I7" s="14">
        <v>48</v>
      </c>
      <c r="J7" s="14">
        <v>46</v>
      </c>
      <c r="K7" s="6">
        <f t="shared" si="5"/>
        <v>1586</v>
      </c>
      <c r="L7" s="14">
        <v>92</v>
      </c>
      <c r="M7" s="14">
        <v>139</v>
      </c>
      <c r="N7" s="14">
        <v>9</v>
      </c>
      <c r="O7" s="14">
        <v>0</v>
      </c>
      <c r="P7" s="6">
        <f t="shared" si="6"/>
        <v>240</v>
      </c>
      <c r="Q7" s="23">
        <v>67</v>
      </c>
      <c r="R7" s="23">
        <v>50</v>
      </c>
      <c r="S7" s="23">
        <v>1</v>
      </c>
      <c r="T7" s="23">
        <v>0</v>
      </c>
      <c r="U7" s="23">
        <f t="shared" si="7"/>
        <v>118</v>
      </c>
    </row>
    <row r="8" spans="1:21" ht="15.5" x14ac:dyDescent="0.35">
      <c r="A8" s="45">
        <v>45068</v>
      </c>
      <c r="B8" s="5">
        <f t="shared" si="0"/>
        <v>497</v>
      </c>
      <c r="C8" s="5">
        <f t="shared" si="1"/>
        <v>1441</v>
      </c>
      <c r="D8" s="14">
        <f t="shared" si="2"/>
        <v>39</v>
      </c>
      <c r="E8" s="14">
        <f t="shared" si="3"/>
        <v>36</v>
      </c>
      <c r="F8" s="6">
        <f t="shared" si="4"/>
        <v>2013</v>
      </c>
      <c r="G8" s="14">
        <v>336</v>
      </c>
      <c r="H8" s="14">
        <v>1230</v>
      </c>
      <c r="I8" s="14">
        <v>35</v>
      </c>
      <c r="J8" s="14">
        <v>32</v>
      </c>
      <c r="K8" s="6">
        <f t="shared" si="5"/>
        <v>1633</v>
      </c>
      <c r="L8" s="14">
        <v>90</v>
      </c>
      <c r="M8" s="14">
        <v>167</v>
      </c>
      <c r="N8" s="14">
        <v>4</v>
      </c>
      <c r="O8" s="14">
        <v>2</v>
      </c>
      <c r="P8" s="6">
        <f t="shared" si="6"/>
        <v>263</v>
      </c>
      <c r="Q8" s="23">
        <v>71</v>
      </c>
      <c r="R8" s="23">
        <v>44</v>
      </c>
      <c r="S8" s="23">
        <v>0</v>
      </c>
      <c r="T8" s="23">
        <v>2</v>
      </c>
      <c r="U8" s="23">
        <f t="shared" si="7"/>
        <v>117</v>
      </c>
    </row>
    <row r="9" spans="1:21" ht="15.5" x14ac:dyDescent="0.35">
      <c r="A9" s="45">
        <v>45099</v>
      </c>
      <c r="B9" s="5">
        <f t="shared" ref="B9:B16" si="8">SUM(G9,L9,Q9)</f>
        <v>484</v>
      </c>
      <c r="C9" s="5">
        <f t="shared" si="1"/>
        <v>1242</v>
      </c>
      <c r="D9" s="14">
        <f t="shared" si="2"/>
        <v>29</v>
      </c>
      <c r="E9" s="14">
        <f t="shared" si="3"/>
        <v>14</v>
      </c>
      <c r="F9" s="6">
        <f t="shared" si="4"/>
        <v>1769</v>
      </c>
      <c r="G9" s="14">
        <v>314</v>
      </c>
      <c r="H9" s="14">
        <v>1010</v>
      </c>
      <c r="I9" s="14">
        <v>20</v>
      </c>
      <c r="J9" s="14">
        <v>13</v>
      </c>
      <c r="K9" s="6">
        <f t="shared" si="5"/>
        <v>1357</v>
      </c>
      <c r="L9" s="14">
        <v>99</v>
      </c>
      <c r="M9" s="14">
        <v>180</v>
      </c>
      <c r="N9" s="14">
        <v>9</v>
      </c>
      <c r="O9" s="14">
        <v>0</v>
      </c>
      <c r="P9" s="6">
        <f t="shared" si="6"/>
        <v>288</v>
      </c>
      <c r="Q9" s="23">
        <v>71</v>
      </c>
      <c r="R9" s="23">
        <v>52</v>
      </c>
      <c r="S9" s="23">
        <v>0</v>
      </c>
      <c r="T9" s="23">
        <v>1</v>
      </c>
      <c r="U9" s="23">
        <f t="shared" si="7"/>
        <v>124</v>
      </c>
    </row>
    <row r="10" spans="1:21" ht="15.5" x14ac:dyDescent="0.35">
      <c r="A10" s="45">
        <v>45129</v>
      </c>
      <c r="B10" s="5">
        <f t="shared" si="8"/>
        <v>641</v>
      </c>
      <c r="C10" s="5">
        <f t="shared" ref="C10:D16" si="9">SUM(H10,M10,R10)</f>
        <v>1116</v>
      </c>
      <c r="D10" s="14">
        <f t="shared" si="9"/>
        <v>62</v>
      </c>
      <c r="E10" s="14">
        <f t="shared" si="3"/>
        <v>17</v>
      </c>
      <c r="F10" s="6">
        <f t="shared" si="4"/>
        <v>1836</v>
      </c>
      <c r="G10" s="14">
        <v>476</v>
      </c>
      <c r="H10" s="14">
        <v>923</v>
      </c>
      <c r="I10" s="14">
        <v>61</v>
      </c>
      <c r="J10" s="14">
        <v>16</v>
      </c>
      <c r="K10" s="6">
        <f t="shared" si="5"/>
        <v>1476</v>
      </c>
      <c r="L10" s="14">
        <v>114</v>
      </c>
      <c r="M10" s="14">
        <v>145</v>
      </c>
      <c r="N10" s="14">
        <v>0</v>
      </c>
      <c r="O10" s="14">
        <v>1</v>
      </c>
      <c r="P10" s="6">
        <f t="shared" si="6"/>
        <v>260</v>
      </c>
      <c r="Q10" s="23">
        <v>51</v>
      </c>
      <c r="R10" s="23">
        <v>48</v>
      </c>
      <c r="S10" s="23">
        <v>1</v>
      </c>
      <c r="T10" s="23">
        <v>0</v>
      </c>
      <c r="U10" s="23">
        <f t="shared" si="7"/>
        <v>100</v>
      </c>
    </row>
    <row r="11" spans="1:21" ht="15.5" x14ac:dyDescent="0.35">
      <c r="A11" s="45">
        <v>45160</v>
      </c>
      <c r="B11" s="5">
        <f t="shared" si="8"/>
        <v>831</v>
      </c>
      <c r="C11" s="5">
        <f t="shared" si="9"/>
        <v>1095</v>
      </c>
      <c r="D11" s="14">
        <f t="shared" si="9"/>
        <v>45</v>
      </c>
      <c r="E11" s="14">
        <f t="shared" si="3"/>
        <v>52</v>
      </c>
      <c r="F11" s="6">
        <f t="shared" si="4"/>
        <v>2023</v>
      </c>
      <c r="G11" s="14">
        <v>628</v>
      </c>
      <c r="H11" s="14">
        <v>864</v>
      </c>
      <c r="I11" s="14">
        <v>45</v>
      </c>
      <c r="J11" s="14">
        <v>49</v>
      </c>
      <c r="K11" s="6">
        <f t="shared" si="5"/>
        <v>1586</v>
      </c>
      <c r="L11" s="14">
        <v>137</v>
      </c>
      <c r="M11" s="14">
        <v>190</v>
      </c>
      <c r="N11" s="14">
        <v>0</v>
      </c>
      <c r="O11" s="14">
        <v>2</v>
      </c>
      <c r="P11" s="6">
        <f t="shared" si="6"/>
        <v>329</v>
      </c>
      <c r="Q11" s="23">
        <v>66</v>
      </c>
      <c r="R11" s="23">
        <v>41</v>
      </c>
      <c r="S11" s="23">
        <v>0</v>
      </c>
      <c r="T11" s="23">
        <v>1</v>
      </c>
      <c r="U11" s="23">
        <f t="shared" si="7"/>
        <v>108</v>
      </c>
    </row>
    <row r="12" spans="1:21" ht="15.5" x14ac:dyDescent="0.35">
      <c r="A12" s="45">
        <v>45191</v>
      </c>
      <c r="B12" s="5">
        <f t="shared" si="8"/>
        <v>641</v>
      </c>
      <c r="C12" s="5">
        <f t="shared" si="9"/>
        <v>953</v>
      </c>
      <c r="D12" s="14">
        <f t="shared" si="9"/>
        <v>33</v>
      </c>
      <c r="E12" s="14">
        <f t="shared" ref="E12" si="10">SUM(J12,O12,T12)</f>
        <v>5</v>
      </c>
      <c r="F12" s="6">
        <f t="shared" si="4"/>
        <v>1632</v>
      </c>
      <c r="G12" s="14">
        <v>459</v>
      </c>
      <c r="H12" s="14">
        <v>767</v>
      </c>
      <c r="I12" s="14">
        <v>32</v>
      </c>
      <c r="J12" s="14">
        <v>4</v>
      </c>
      <c r="K12" s="6">
        <f t="shared" si="5"/>
        <v>1262</v>
      </c>
      <c r="L12" s="14">
        <v>131</v>
      </c>
      <c r="M12" s="14">
        <v>144</v>
      </c>
      <c r="N12" s="14">
        <v>0</v>
      </c>
      <c r="O12" s="14">
        <v>0</v>
      </c>
      <c r="P12" s="6">
        <f t="shared" si="6"/>
        <v>275</v>
      </c>
      <c r="Q12" s="23">
        <v>51</v>
      </c>
      <c r="R12" s="23">
        <v>42</v>
      </c>
      <c r="S12" s="23">
        <v>1</v>
      </c>
      <c r="T12" s="23">
        <v>1</v>
      </c>
      <c r="U12" s="23">
        <f t="shared" ref="U12:U16" si="11">SUM(Q12:T12)</f>
        <v>95</v>
      </c>
    </row>
    <row r="13" spans="1:21" ht="15.5" x14ac:dyDescent="0.35">
      <c r="A13" s="45">
        <v>45221</v>
      </c>
      <c r="B13" s="5">
        <f t="shared" si="8"/>
        <v>494</v>
      </c>
      <c r="C13" s="5">
        <f t="shared" si="9"/>
        <v>1162</v>
      </c>
      <c r="D13" s="14">
        <f t="shared" si="9"/>
        <v>34</v>
      </c>
      <c r="E13" s="14">
        <f>SUM(J13,O13,T13)</f>
        <v>25</v>
      </c>
      <c r="F13" s="6">
        <f t="shared" si="4"/>
        <v>1715</v>
      </c>
      <c r="G13" s="14">
        <v>382</v>
      </c>
      <c r="H13" s="14">
        <v>946</v>
      </c>
      <c r="I13" s="14">
        <v>33</v>
      </c>
      <c r="J13" s="14">
        <v>18</v>
      </c>
      <c r="K13" s="6">
        <f t="shared" si="5"/>
        <v>1379</v>
      </c>
      <c r="L13" s="14">
        <v>76</v>
      </c>
      <c r="M13" s="14">
        <v>167</v>
      </c>
      <c r="N13" s="14">
        <v>1</v>
      </c>
      <c r="O13" s="14">
        <v>4</v>
      </c>
      <c r="P13" s="6">
        <f t="shared" si="6"/>
        <v>248</v>
      </c>
      <c r="Q13" s="23">
        <v>36</v>
      </c>
      <c r="R13" s="23">
        <v>49</v>
      </c>
      <c r="S13" s="23">
        <v>0</v>
      </c>
      <c r="T13" s="23">
        <v>3</v>
      </c>
      <c r="U13" s="23">
        <f t="shared" si="11"/>
        <v>88</v>
      </c>
    </row>
    <row r="14" spans="1:21" ht="15.5" x14ac:dyDescent="0.35">
      <c r="A14" s="45">
        <v>45252</v>
      </c>
      <c r="B14" s="5">
        <f t="shared" si="8"/>
        <v>591</v>
      </c>
      <c r="C14" s="5">
        <f t="shared" si="9"/>
        <v>893</v>
      </c>
      <c r="D14" s="14">
        <f t="shared" si="9"/>
        <v>33</v>
      </c>
      <c r="E14" s="14">
        <f>SUM(J14,O14,T14)</f>
        <v>20</v>
      </c>
      <c r="F14" s="6">
        <f t="shared" si="4"/>
        <v>1537</v>
      </c>
      <c r="G14" s="14">
        <v>424</v>
      </c>
      <c r="H14" s="14">
        <v>716</v>
      </c>
      <c r="I14" s="14">
        <v>31</v>
      </c>
      <c r="J14" s="14">
        <v>14</v>
      </c>
      <c r="K14" s="6">
        <f t="shared" si="5"/>
        <v>1185</v>
      </c>
      <c r="L14" s="14">
        <v>97</v>
      </c>
      <c r="M14" s="14">
        <v>142</v>
      </c>
      <c r="N14" s="14">
        <v>0</v>
      </c>
      <c r="O14" s="14">
        <v>4</v>
      </c>
      <c r="P14" s="6">
        <f t="shared" si="6"/>
        <v>243</v>
      </c>
      <c r="Q14" s="23">
        <v>70</v>
      </c>
      <c r="R14" s="23">
        <v>35</v>
      </c>
      <c r="S14" s="23">
        <v>2</v>
      </c>
      <c r="T14" s="23">
        <v>2</v>
      </c>
      <c r="U14" s="23">
        <f t="shared" si="11"/>
        <v>109</v>
      </c>
    </row>
    <row r="15" spans="1:21" ht="15.5" x14ac:dyDescent="0.35">
      <c r="A15" s="45">
        <v>45282</v>
      </c>
      <c r="B15" s="5">
        <f t="shared" si="8"/>
        <v>521</v>
      </c>
      <c r="C15" s="5">
        <f t="shared" si="9"/>
        <v>984</v>
      </c>
      <c r="D15" s="14">
        <f t="shared" si="9"/>
        <v>38</v>
      </c>
      <c r="E15" s="14">
        <f>SUM(J15,O15,T15)</f>
        <v>31</v>
      </c>
      <c r="F15" s="6">
        <f>SUM(B15:E15)</f>
        <v>1574</v>
      </c>
      <c r="G15" s="14">
        <v>427</v>
      </c>
      <c r="H15" s="14">
        <v>780</v>
      </c>
      <c r="I15" s="14">
        <v>34</v>
      </c>
      <c r="J15" s="14">
        <v>29</v>
      </c>
      <c r="K15" s="6">
        <f t="shared" si="5"/>
        <v>1270</v>
      </c>
      <c r="L15" s="14">
        <v>54</v>
      </c>
      <c r="M15" s="14">
        <v>157</v>
      </c>
      <c r="N15" s="14">
        <v>0</v>
      </c>
      <c r="O15" s="14">
        <v>2</v>
      </c>
      <c r="P15" s="6">
        <f t="shared" si="6"/>
        <v>213</v>
      </c>
      <c r="Q15" s="23">
        <v>40</v>
      </c>
      <c r="R15" s="23">
        <v>47</v>
      </c>
      <c r="S15" s="23">
        <v>4</v>
      </c>
      <c r="T15" s="23">
        <v>0</v>
      </c>
      <c r="U15" s="23">
        <f t="shared" si="11"/>
        <v>91</v>
      </c>
    </row>
    <row r="16" spans="1:21" ht="15.5" x14ac:dyDescent="0.35">
      <c r="A16" s="45">
        <v>45313</v>
      </c>
      <c r="B16" s="5">
        <f t="shared" si="8"/>
        <v>590</v>
      </c>
      <c r="C16" s="5">
        <f t="shared" si="9"/>
        <v>1136</v>
      </c>
      <c r="D16" s="14">
        <f t="shared" si="9"/>
        <v>36</v>
      </c>
      <c r="E16" s="14">
        <f>SUM(J16,O16,T16)</f>
        <v>18</v>
      </c>
      <c r="F16" s="6">
        <f>SUM(B16:E16)</f>
        <v>1780</v>
      </c>
      <c r="G16" s="14">
        <v>393</v>
      </c>
      <c r="H16" s="14">
        <v>817</v>
      </c>
      <c r="I16" s="14">
        <v>32</v>
      </c>
      <c r="J16" s="14">
        <v>12</v>
      </c>
      <c r="K16" s="6">
        <f t="shared" si="5"/>
        <v>1254</v>
      </c>
      <c r="L16" s="14">
        <v>153</v>
      </c>
      <c r="M16" s="14">
        <v>214</v>
      </c>
      <c r="N16" s="14">
        <v>4</v>
      </c>
      <c r="O16" s="14">
        <v>5</v>
      </c>
      <c r="P16" s="6">
        <f t="shared" si="6"/>
        <v>376</v>
      </c>
      <c r="Q16" s="23">
        <v>44</v>
      </c>
      <c r="R16" s="23">
        <v>105</v>
      </c>
      <c r="S16" s="23">
        <v>0</v>
      </c>
      <c r="T16" s="23">
        <v>1</v>
      </c>
      <c r="U16" s="23">
        <f t="shared" si="11"/>
        <v>150</v>
      </c>
    </row>
    <row r="17" spans="1:21" ht="16" thickBot="1" x14ac:dyDescent="0.4">
      <c r="A17" s="18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4"/>
      <c r="Q17" s="24"/>
      <c r="R17" s="24"/>
      <c r="S17" s="24"/>
      <c r="T17" s="24"/>
      <c r="U17" s="24"/>
    </row>
    <row r="18" spans="1:21" ht="18" thickBot="1" x14ac:dyDescent="0.4">
      <c r="A18" s="99" t="s">
        <v>31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</row>
    <row r="19" spans="1:21" ht="15.5" x14ac:dyDescent="0.35">
      <c r="A19" s="102" t="s">
        <v>4</v>
      </c>
      <c r="B19" s="103"/>
      <c r="C19" s="103"/>
      <c r="D19" s="103"/>
      <c r="E19" s="103"/>
      <c r="F19" s="104"/>
      <c r="G19" s="105" t="s">
        <v>28</v>
      </c>
      <c r="H19" s="106"/>
      <c r="I19" s="106"/>
      <c r="J19" s="106"/>
      <c r="K19" s="107"/>
      <c r="L19" s="105" t="s">
        <v>29</v>
      </c>
      <c r="M19" s="106"/>
      <c r="N19" s="106"/>
      <c r="O19" s="106"/>
      <c r="P19" s="107"/>
      <c r="Q19" s="105" t="s">
        <v>30</v>
      </c>
      <c r="R19" s="106"/>
      <c r="S19" s="106"/>
      <c r="T19" s="106"/>
      <c r="U19" s="107"/>
    </row>
    <row r="20" spans="1:21" ht="28" x14ac:dyDescent="0.35">
      <c r="A20" s="57" t="s">
        <v>5</v>
      </c>
      <c r="B20" s="40" t="s">
        <v>0</v>
      </c>
      <c r="C20" s="40" t="s">
        <v>1</v>
      </c>
      <c r="D20" s="40" t="s">
        <v>2</v>
      </c>
      <c r="E20" s="41" t="s">
        <v>3</v>
      </c>
      <c r="F20" s="72" t="s">
        <v>4</v>
      </c>
      <c r="G20" s="40" t="s">
        <v>0</v>
      </c>
      <c r="H20" s="40" t="s">
        <v>1</v>
      </c>
      <c r="I20" s="40" t="s">
        <v>2</v>
      </c>
      <c r="J20" s="41" t="s">
        <v>3</v>
      </c>
      <c r="K20" s="72" t="s">
        <v>4</v>
      </c>
      <c r="L20" s="40" t="s">
        <v>0</v>
      </c>
      <c r="M20" s="40" t="s">
        <v>1</v>
      </c>
      <c r="N20" s="40" t="s">
        <v>2</v>
      </c>
      <c r="O20" s="41" t="s">
        <v>3</v>
      </c>
      <c r="P20" s="72" t="s">
        <v>4</v>
      </c>
      <c r="Q20" s="40" t="s">
        <v>0</v>
      </c>
      <c r="R20" s="40" t="s">
        <v>1</v>
      </c>
      <c r="S20" s="40" t="s">
        <v>2</v>
      </c>
      <c r="T20" s="41" t="s">
        <v>3</v>
      </c>
      <c r="U20" s="41" t="s">
        <v>4</v>
      </c>
    </row>
    <row r="21" spans="1:21" ht="15.5" x14ac:dyDescent="0.35">
      <c r="A21" s="45">
        <v>44948</v>
      </c>
      <c r="B21" s="5">
        <f t="shared" ref="B21:B33" si="12">SUM(G21,L21,Q21)</f>
        <v>73007</v>
      </c>
      <c r="C21" s="5">
        <f t="shared" ref="C21:C33" si="13">SUM(H21,M21,R21)</f>
        <v>154381</v>
      </c>
      <c r="D21" s="14">
        <f t="shared" ref="D21:D33" si="14">SUM(I21,N21,S21)</f>
        <v>5265</v>
      </c>
      <c r="E21" s="14">
        <f t="shared" ref="E21:E31" si="15">SUM(J21,O21,T21)</f>
        <v>1989</v>
      </c>
      <c r="F21" s="6">
        <f t="shared" ref="F21:F33" si="16">SUM(B21:E21)</f>
        <v>234642</v>
      </c>
      <c r="G21" s="14">
        <v>70879</v>
      </c>
      <c r="H21" s="14">
        <v>151729</v>
      </c>
      <c r="I21" s="14">
        <v>5105</v>
      </c>
      <c r="J21" s="14">
        <v>1969</v>
      </c>
      <c r="K21" s="6">
        <f t="shared" ref="K21:K25" si="17">SUM(G21:J21)</f>
        <v>229682</v>
      </c>
      <c r="L21" s="14">
        <v>1882</v>
      </c>
      <c r="M21" s="14">
        <v>2119</v>
      </c>
      <c r="N21" s="14">
        <v>160</v>
      </c>
      <c r="O21" s="14">
        <v>20</v>
      </c>
      <c r="P21" s="6">
        <f t="shared" ref="P21:P33" si="18">SUM(L21:O21)</f>
        <v>4181</v>
      </c>
      <c r="Q21" s="23">
        <v>246</v>
      </c>
      <c r="R21" s="23">
        <v>533</v>
      </c>
      <c r="S21" s="23">
        <v>0</v>
      </c>
      <c r="T21" s="23">
        <v>0</v>
      </c>
      <c r="U21" s="23">
        <f t="shared" ref="U21:U27" si="19">SUM(Q21:T21)</f>
        <v>779</v>
      </c>
    </row>
    <row r="22" spans="1:21" ht="15.5" x14ac:dyDescent="0.35">
      <c r="A22" s="45">
        <v>44979</v>
      </c>
      <c r="B22" s="5">
        <f t="shared" si="12"/>
        <v>69606</v>
      </c>
      <c r="C22" s="5">
        <f t="shared" si="13"/>
        <v>123226</v>
      </c>
      <c r="D22" s="14">
        <f t="shared" si="14"/>
        <v>6131</v>
      </c>
      <c r="E22" s="14">
        <f t="shared" si="15"/>
        <v>5548</v>
      </c>
      <c r="F22" s="6">
        <f t="shared" si="16"/>
        <v>204511</v>
      </c>
      <c r="G22" s="14">
        <v>67872</v>
      </c>
      <c r="H22" s="14">
        <v>121502</v>
      </c>
      <c r="I22" s="14">
        <v>4614</v>
      </c>
      <c r="J22" s="14">
        <v>5543</v>
      </c>
      <c r="K22" s="6">
        <f t="shared" si="17"/>
        <v>199531</v>
      </c>
      <c r="L22" s="14">
        <v>1497</v>
      </c>
      <c r="M22" s="14">
        <v>1526</v>
      </c>
      <c r="N22" s="14">
        <v>165</v>
      </c>
      <c r="O22" s="14">
        <v>0</v>
      </c>
      <c r="P22" s="6">
        <f t="shared" si="18"/>
        <v>3188</v>
      </c>
      <c r="Q22" s="23">
        <v>237</v>
      </c>
      <c r="R22" s="23">
        <v>198</v>
      </c>
      <c r="S22" s="23">
        <v>1352</v>
      </c>
      <c r="T22" s="23">
        <v>5</v>
      </c>
      <c r="U22" s="23">
        <f t="shared" si="19"/>
        <v>1792</v>
      </c>
    </row>
    <row r="23" spans="1:21" ht="15.5" x14ac:dyDescent="0.35">
      <c r="A23" s="45">
        <v>45007</v>
      </c>
      <c r="B23" s="5">
        <f t="shared" si="12"/>
        <v>42045</v>
      </c>
      <c r="C23" s="5">
        <f t="shared" si="13"/>
        <v>166140</v>
      </c>
      <c r="D23" s="14">
        <f t="shared" si="14"/>
        <v>8520</v>
      </c>
      <c r="E23" s="14">
        <f t="shared" si="15"/>
        <v>2607</v>
      </c>
      <c r="F23" s="6">
        <f t="shared" si="16"/>
        <v>219312</v>
      </c>
      <c r="G23" s="14">
        <v>39725</v>
      </c>
      <c r="H23" s="14">
        <v>162685</v>
      </c>
      <c r="I23" s="14">
        <v>8444</v>
      </c>
      <c r="J23" s="14">
        <v>2605</v>
      </c>
      <c r="K23" s="6">
        <f t="shared" si="17"/>
        <v>213459</v>
      </c>
      <c r="L23" s="14">
        <v>2058</v>
      </c>
      <c r="M23" s="14">
        <v>2690</v>
      </c>
      <c r="N23" s="14">
        <v>0</v>
      </c>
      <c r="O23" s="14">
        <v>0</v>
      </c>
      <c r="P23" s="6">
        <f t="shared" si="18"/>
        <v>4748</v>
      </c>
      <c r="Q23" s="23">
        <v>262</v>
      </c>
      <c r="R23" s="23">
        <v>765</v>
      </c>
      <c r="S23" s="23">
        <v>76</v>
      </c>
      <c r="T23" s="23">
        <v>2</v>
      </c>
      <c r="U23" s="23">
        <f t="shared" si="19"/>
        <v>1105</v>
      </c>
    </row>
    <row r="24" spans="1:21" ht="15.5" x14ac:dyDescent="0.35">
      <c r="A24" s="45">
        <v>45038</v>
      </c>
      <c r="B24" s="5">
        <f t="shared" si="12"/>
        <v>55668</v>
      </c>
      <c r="C24" s="5">
        <f t="shared" si="13"/>
        <v>156631</v>
      </c>
      <c r="D24" s="14">
        <f t="shared" si="14"/>
        <v>8248</v>
      </c>
      <c r="E24" s="14">
        <f t="shared" si="15"/>
        <v>9632</v>
      </c>
      <c r="F24" s="6">
        <f t="shared" si="16"/>
        <v>230179</v>
      </c>
      <c r="G24" s="14">
        <v>54512</v>
      </c>
      <c r="H24" s="14">
        <v>153162</v>
      </c>
      <c r="I24" s="14">
        <v>8140</v>
      </c>
      <c r="J24" s="14">
        <v>9632</v>
      </c>
      <c r="K24" s="6">
        <f t="shared" si="17"/>
        <v>225446</v>
      </c>
      <c r="L24" s="14">
        <v>777</v>
      </c>
      <c r="M24" s="14">
        <v>2956</v>
      </c>
      <c r="N24" s="14">
        <v>68</v>
      </c>
      <c r="O24" s="14">
        <v>0</v>
      </c>
      <c r="P24" s="6">
        <f t="shared" si="18"/>
        <v>3801</v>
      </c>
      <c r="Q24" s="23">
        <v>379</v>
      </c>
      <c r="R24" s="23">
        <v>513</v>
      </c>
      <c r="S24" s="23">
        <v>40</v>
      </c>
      <c r="T24" s="23">
        <v>0</v>
      </c>
      <c r="U24" s="23">
        <f t="shared" si="19"/>
        <v>932</v>
      </c>
    </row>
    <row r="25" spans="1:21" ht="15.5" x14ac:dyDescent="0.35">
      <c r="A25" s="45">
        <v>45068</v>
      </c>
      <c r="B25" s="5">
        <f t="shared" si="12"/>
        <v>66781</v>
      </c>
      <c r="C25" s="5">
        <f t="shared" si="13"/>
        <v>227352</v>
      </c>
      <c r="D25" s="14">
        <f t="shared" si="14"/>
        <v>7299</v>
      </c>
      <c r="E25" s="14">
        <f t="shared" si="15"/>
        <v>10196</v>
      </c>
      <c r="F25" s="6">
        <f t="shared" si="16"/>
        <v>311628</v>
      </c>
      <c r="G25" s="14">
        <v>65400</v>
      </c>
      <c r="H25" s="14">
        <v>222217</v>
      </c>
      <c r="I25" s="14">
        <v>7251</v>
      </c>
      <c r="J25" s="14">
        <v>10124</v>
      </c>
      <c r="K25" s="6">
        <f t="shared" si="17"/>
        <v>304992</v>
      </c>
      <c r="L25" s="14">
        <v>1005</v>
      </c>
      <c r="M25" s="14">
        <v>4651</v>
      </c>
      <c r="N25" s="14">
        <v>48</v>
      </c>
      <c r="O25" s="14">
        <v>37</v>
      </c>
      <c r="P25" s="6">
        <f t="shared" si="18"/>
        <v>5741</v>
      </c>
      <c r="Q25" s="23">
        <v>376</v>
      </c>
      <c r="R25" s="23">
        <v>484</v>
      </c>
      <c r="S25" s="23">
        <v>0</v>
      </c>
      <c r="T25" s="23">
        <v>35</v>
      </c>
      <c r="U25" s="23">
        <f t="shared" si="19"/>
        <v>895</v>
      </c>
    </row>
    <row r="26" spans="1:21" ht="15.5" x14ac:dyDescent="0.35">
      <c r="A26" s="45">
        <v>45099</v>
      </c>
      <c r="B26" s="5">
        <f t="shared" si="12"/>
        <v>104638.6</v>
      </c>
      <c r="C26" s="5">
        <f t="shared" si="13"/>
        <v>197769.19999999998</v>
      </c>
      <c r="D26" s="14">
        <f t="shared" si="14"/>
        <v>9520.7999999999993</v>
      </c>
      <c r="E26" s="14">
        <f t="shared" si="15"/>
        <v>7824.9</v>
      </c>
      <c r="F26" s="6">
        <f t="shared" si="16"/>
        <v>319753.5</v>
      </c>
      <c r="G26" s="14">
        <v>103308.8</v>
      </c>
      <c r="H26" s="14">
        <v>191298.1</v>
      </c>
      <c r="I26" s="14">
        <v>8941.7999999999993</v>
      </c>
      <c r="J26" s="14">
        <v>7821.4</v>
      </c>
      <c r="K26" s="6">
        <f t="shared" ref="K26:K33" si="20">SUM(G26:J26)</f>
        <v>311370.10000000003</v>
      </c>
      <c r="L26" s="14">
        <v>1039.0999999999999</v>
      </c>
      <c r="M26" s="14">
        <v>5905.3</v>
      </c>
      <c r="N26" s="14">
        <v>579</v>
      </c>
      <c r="O26" s="14">
        <v>0</v>
      </c>
      <c r="P26" s="6">
        <f t="shared" si="18"/>
        <v>7523.4</v>
      </c>
      <c r="Q26" s="23">
        <v>290.7</v>
      </c>
      <c r="R26" s="23">
        <v>565.79999999999995</v>
      </c>
      <c r="S26" s="23">
        <v>0</v>
      </c>
      <c r="T26" s="23">
        <v>3.5</v>
      </c>
      <c r="U26" s="23">
        <f t="shared" si="19"/>
        <v>860</v>
      </c>
    </row>
    <row r="27" spans="1:21" ht="15.5" x14ac:dyDescent="0.35">
      <c r="A27" s="45">
        <v>45129</v>
      </c>
      <c r="B27" s="5">
        <f t="shared" si="12"/>
        <v>90761.9</v>
      </c>
      <c r="C27" s="5">
        <f t="shared" si="13"/>
        <v>115999.6</v>
      </c>
      <c r="D27" s="14">
        <f t="shared" si="14"/>
        <v>6196.4</v>
      </c>
      <c r="E27" s="14">
        <f t="shared" si="15"/>
        <v>3142.9</v>
      </c>
      <c r="F27" s="6">
        <f t="shared" si="16"/>
        <v>216100.8</v>
      </c>
      <c r="G27" s="14">
        <v>89307.3</v>
      </c>
      <c r="H27" s="14">
        <v>113088.6</v>
      </c>
      <c r="I27" s="14">
        <v>6101.4</v>
      </c>
      <c r="J27" s="14">
        <f>2869.4+265</f>
        <v>3134.4</v>
      </c>
      <c r="K27" s="6">
        <f t="shared" si="20"/>
        <v>211631.7</v>
      </c>
      <c r="L27" s="14">
        <v>1274.9000000000001</v>
      </c>
      <c r="M27" s="14">
        <v>2372</v>
      </c>
      <c r="N27" s="14">
        <v>0</v>
      </c>
      <c r="O27" s="14">
        <v>8.5</v>
      </c>
      <c r="P27" s="6">
        <f t="shared" si="18"/>
        <v>3655.4</v>
      </c>
      <c r="Q27" s="23">
        <v>179.7</v>
      </c>
      <c r="R27" s="23">
        <v>539</v>
      </c>
      <c r="S27" s="23">
        <v>95</v>
      </c>
      <c r="T27" s="23">
        <v>0</v>
      </c>
      <c r="U27" s="23">
        <f t="shared" si="19"/>
        <v>813.7</v>
      </c>
    </row>
    <row r="28" spans="1:21" ht="15.5" x14ac:dyDescent="0.35">
      <c r="A28" s="45">
        <v>45160</v>
      </c>
      <c r="B28" s="5">
        <f t="shared" si="12"/>
        <v>119944.6</v>
      </c>
      <c r="C28" s="5">
        <f t="shared" si="13"/>
        <v>100236.6</v>
      </c>
      <c r="D28" s="14">
        <f t="shared" si="14"/>
        <v>3078.7</v>
      </c>
      <c r="E28" s="14">
        <f t="shared" si="15"/>
        <v>8130.2000000000007</v>
      </c>
      <c r="F28" s="6">
        <f t="shared" si="16"/>
        <v>231390.10000000003</v>
      </c>
      <c r="G28" s="14">
        <v>117673.60000000001</v>
      </c>
      <c r="H28" s="14">
        <v>94257.600000000006</v>
      </c>
      <c r="I28" s="14">
        <v>3078.7</v>
      </c>
      <c r="J28" s="14">
        <f>6215.1+1833.1</f>
        <v>8048.2000000000007</v>
      </c>
      <c r="K28" s="6">
        <f t="shared" si="20"/>
        <v>223058.10000000003</v>
      </c>
      <c r="L28" s="14">
        <v>2023.4</v>
      </c>
      <c r="M28" s="14">
        <v>5502.7</v>
      </c>
      <c r="N28" s="14">
        <v>0</v>
      </c>
      <c r="O28" s="14">
        <v>80</v>
      </c>
      <c r="P28" s="6">
        <f t="shared" si="18"/>
        <v>7606.1</v>
      </c>
      <c r="Q28" s="23">
        <v>247.6</v>
      </c>
      <c r="R28" s="23">
        <v>476.3</v>
      </c>
      <c r="S28" s="23">
        <v>0</v>
      </c>
      <c r="T28" s="23">
        <v>2</v>
      </c>
      <c r="U28" s="23">
        <f t="shared" ref="U28" si="21">SUM(Q28:T28)</f>
        <v>725.9</v>
      </c>
    </row>
    <row r="29" spans="1:21" ht="15.5" x14ac:dyDescent="0.35">
      <c r="A29" s="45">
        <v>45191</v>
      </c>
      <c r="B29" s="5">
        <f t="shared" si="12"/>
        <v>94775.000000000015</v>
      </c>
      <c r="C29" s="5">
        <f t="shared" si="13"/>
        <v>11200280.699999999</v>
      </c>
      <c r="D29" s="14">
        <f t="shared" si="14"/>
        <v>6134.9</v>
      </c>
      <c r="E29" s="14">
        <f t="shared" si="15"/>
        <v>1149</v>
      </c>
      <c r="F29" s="6">
        <f t="shared" si="16"/>
        <v>11302339.6</v>
      </c>
      <c r="G29" s="14">
        <v>92797.6</v>
      </c>
      <c r="H29" s="14">
        <v>11195180</v>
      </c>
      <c r="I29" s="14">
        <v>6124.9</v>
      </c>
      <c r="J29" s="14">
        <v>1145</v>
      </c>
      <c r="K29" s="6">
        <f t="shared" si="20"/>
        <v>11295247.5</v>
      </c>
      <c r="L29" s="14">
        <v>1766.3</v>
      </c>
      <c r="M29" s="14">
        <v>4584.1000000000004</v>
      </c>
      <c r="N29" s="14">
        <v>0</v>
      </c>
      <c r="O29" s="14">
        <v>0</v>
      </c>
      <c r="P29" s="6">
        <f t="shared" si="18"/>
        <v>6350.4000000000005</v>
      </c>
      <c r="Q29" s="23">
        <v>211.1</v>
      </c>
      <c r="R29" s="23">
        <v>516.6</v>
      </c>
      <c r="S29" s="23">
        <v>10</v>
      </c>
      <c r="T29" s="23">
        <v>4</v>
      </c>
      <c r="U29" s="23">
        <f t="shared" ref="U29:U33" si="22">SUM(Q29:T29)</f>
        <v>741.7</v>
      </c>
    </row>
    <row r="30" spans="1:21" ht="15.5" x14ac:dyDescent="0.35">
      <c r="A30" s="45">
        <v>45221</v>
      </c>
      <c r="B30" s="5">
        <f t="shared" si="12"/>
        <v>71470.599999999991</v>
      </c>
      <c r="C30" s="5">
        <f t="shared" si="13"/>
        <v>129998.6</v>
      </c>
      <c r="D30" s="14">
        <f t="shared" si="14"/>
        <v>5307.5999999999995</v>
      </c>
      <c r="E30" s="14">
        <f t="shared" si="15"/>
        <v>2436.8000000000002</v>
      </c>
      <c r="F30" s="6">
        <f t="shared" si="16"/>
        <v>209213.6</v>
      </c>
      <c r="G30" s="14">
        <v>69471.199999999997</v>
      </c>
      <c r="H30" s="14">
        <v>126103.7</v>
      </c>
      <c r="I30" s="14">
        <v>5235.3999999999996</v>
      </c>
      <c r="J30" s="14">
        <f>1471.3+209</f>
        <v>1680.3</v>
      </c>
      <c r="K30" s="6">
        <f t="shared" si="20"/>
        <v>202490.59999999998</v>
      </c>
      <c r="L30" s="14">
        <v>1654.5</v>
      </c>
      <c r="M30" s="14">
        <v>3318.8</v>
      </c>
      <c r="N30" s="14">
        <v>72.2</v>
      </c>
      <c r="O30" s="14">
        <f>11+669</f>
        <v>680</v>
      </c>
      <c r="P30" s="6">
        <f t="shared" si="18"/>
        <v>5725.5</v>
      </c>
      <c r="Q30" s="23">
        <v>344.9</v>
      </c>
      <c r="R30" s="23">
        <v>576.1</v>
      </c>
      <c r="S30" s="23">
        <v>0</v>
      </c>
      <c r="T30" s="23">
        <v>76.5</v>
      </c>
      <c r="U30" s="23">
        <f t="shared" si="22"/>
        <v>997.5</v>
      </c>
    </row>
    <row r="31" spans="1:21" ht="15.5" x14ac:dyDescent="0.35">
      <c r="A31" s="45">
        <v>45252</v>
      </c>
      <c r="B31" s="5">
        <f t="shared" si="12"/>
        <v>91970</v>
      </c>
      <c r="C31" s="5">
        <f t="shared" si="13"/>
        <v>88918.3</v>
      </c>
      <c r="D31" s="14">
        <f t="shared" si="14"/>
        <v>21461.3</v>
      </c>
      <c r="E31" s="14">
        <f t="shared" si="15"/>
        <v>5559</v>
      </c>
      <c r="F31" s="6">
        <f t="shared" si="16"/>
        <v>207908.59999999998</v>
      </c>
      <c r="G31" s="14">
        <v>89784</v>
      </c>
      <c r="H31" s="14">
        <v>85995.3</v>
      </c>
      <c r="I31" s="14">
        <v>21452.5</v>
      </c>
      <c r="J31" s="14">
        <f>3418+1989</f>
        <v>5407</v>
      </c>
      <c r="K31" s="6">
        <f t="shared" si="20"/>
        <v>202638.8</v>
      </c>
      <c r="L31" s="14">
        <v>1376</v>
      </c>
      <c r="M31" s="14">
        <v>2683</v>
      </c>
      <c r="N31" s="14">
        <v>0</v>
      </c>
      <c r="O31" s="14">
        <v>41</v>
      </c>
      <c r="P31" s="6">
        <f t="shared" si="18"/>
        <v>4100</v>
      </c>
      <c r="Q31" s="23">
        <v>810</v>
      </c>
      <c r="R31" s="23">
        <v>240</v>
      </c>
      <c r="S31" s="23">
        <v>8.8000000000000007</v>
      </c>
      <c r="T31" s="23">
        <v>111</v>
      </c>
      <c r="U31" s="23">
        <f t="shared" si="22"/>
        <v>1169.8</v>
      </c>
    </row>
    <row r="32" spans="1:21" ht="15.5" x14ac:dyDescent="0.35">
      <c r="A32" s="45">
        <v>45282</v>
      </c>
      <c r="B32" s="5">
        <f t="shared" si="12"/>
        <v>81239</v>
      </c>
      <c r="C32" s="5">
        <f t="shared" si="13"/>
        <v>86337</v>
      </c>
      <c r="D32" s="14">
        <f t="shared" si="14"/>
        <v>5916.7</v>
      </c>
      <c r="E32" s="14">
        <f>SUM(J32,O32,T32)</f>
        <v>8301</v>
      </c>
      <c r="F32" s="6">
        <f t="shared" si="16"/>
        <v>181793.7</v>
      </c>
      <c r="G32" s="14">
        <v>80644</v>
      </c>
      <c r="H32" s="14">
        <v>82967</v>
      </c>
      <c r="I32" s="14">
        <v>5911.7</v>
      </c>
      <c r="J32" s="14">
        <f>7664+572</f>
        <v>8236</v>
      </c>
      <c r="K32" s="6">
        <f t="shared" si="20"/>
        <v>177758.7</v>
      </c>
      <c r="L32" s="14">
        <v>388</v>
      </c>
      <c r="M32" s="14">
        <v>2840</v>
      </c>
      <c r="N32" s="14">
        <v>0</v>
      </c>
      <c r="O32" s="14">
        <v>65</v>
      </c>
      <c r="P32" s="6">
        <f t="shared" si="18"/>
        <v>3293</v>
      </c>
      <c r="Q32" s="23">
        <v>207</v>
      </c>
      <c r="R32" s="23">
        <v>530</v>
      </c>
      <c r="S32" s="23">
        <v>5</v>
      </c>
      <c r="T32" s="23">
        <v>0</v>
      </c>
      <c r="U32" s="23">
        <f t="shared" si="22"/>
        <v>742</v>
      </c>
    </row>
    <row r="33" spans="1:21" ht="15.5" x14ac:dyDescent="0.35">
      <c r="A33" s="45">
        <v>45313</v>
      </c>
      <c r="B33" s="5">
        <f t="shared" si="12"/>
        <v>71050.7</v>
      </c>
      <c r="C33" s="5">
        <f t="shared" si="13"/>
        <v>115564</v>
      </c>
      <c r="D33" s="14">
        <f t="shared" si="14"/>
        <v>5848.8</v>
      </c>
      <c r="E33" s="14">
        <f>SUM(J33,O33,T33)</f>
        <v>8380.7999999999993</v>
      </c>
      <c r="F33" s="6">
        <f t="shared" si="16"/>
        <v>200844.3</v>
      </c>
      <c r="G33" s="14">
        <v>67180.7</v>
      </c>
      <c r="H33" s="14">
        <v>109606.8</v>
      </c>
      <c r="I33" s="14">
        <v>5788.8</v>
      </c>
      <c r="J33" s="14">
        <f>6479+905</f>
        <v>7384</v>
      </c>
      <c r="K33" s="6">
        <f t="shared" si="20"/>
        <v>189960.3</v>
      </c>
      <c r="L33" s="14">
        <v>3392</v>
      </c>
      <c r="M33" s="14">
        <v>4987</v>
      </c>
      <c r="N33" s="14">
        <v>60</v>
      </c>
      <c r="O33" s="14">
        <v>993.5</v>
      </c>
      <c r="P33" s="6">
        <f t="shared" si="18"/>
        <v>9432.5</v>
      </c>
      <c r="Q33" s="23">
        <v>478</v>
      </c>
      <c r="R33" s="23">
        <v>970.2</v>
      </c>
      <c r="S33" s="23">
        <v>0</v>
      </c>
      <c r="T33" s="23">
        <v>3.3</v>
      </c>
      <c r="U33" s="23">
        <f t="shared" si="22"/>
        <v>1451.5</v>
      </c>
    </row>
    <row r="34" spans="1:21" ht="15.5" x14ac:dyDescent="0.35">
      <c r="A34" s="18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4"/>
      <c r="Q34" s="24"/>
      <c r="R34" s="24"/>
      <c r="S34" s="24"/>
      <c r="T34" s="24"/>
      <c r="U34" s="24"/>
    </row>
    <row r="35" spans="1:21" ht="15.5" x14ac:dyDescent="0.35">
      <c r="A35" s="18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4"/>
      <c r="Q35" s="24"/>
      <c r="R35" s="24"/>
      <c r="S35" s="24"/>
      <c r="T35" s="24"/>
      <c r="U35" s="24"/>
    </row>
    <row r="36" spans="1:21" ht="16" thickBot="1" x14ac:dyDescent="0.4">
      <c r="A36" s="18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4"/>
      <c r="Q36" s="24"/>
      <c r="R36" s="24"/>
      <c r="S36" s="24"/>
      <c r="T36" s="24"/>
      <c r="U36" s="24"/>
    </row>
    <row r="37" spans="1:21" ht="15.5" x14ac:dyDescent="0.35">
      <c r="A37" s="93" t="s">
        <v>49</v>
      </c>
      <c r="B37" s="94"/>
      <c r="C37" s="94"/>
      <c r="D37" s="94"/>
      <c r="E37" s="94"/>
      <c r="F37" s="94"/>
      <c r="G37" s="94"/>
      <c r="H37" s="94"/>
      <c r="I37" s="95"/>
      <c r="J37" s="25"/>
      <c r="K37" s="26"/>
      <c r="L37" s="26"/>
      <c r="M37" s="26"/>
      <c r="N37" s="26"/>
      <c r="O37" s="26"/>
      <c r="P37" s="26"/>
      <c r="Q37" s="26"/>
      <c r="R37" s="27"/>
      <c r="S37" s="27"/>
      <c r="T37" s="27"/>
      <c r="U37" s="27"/>
    </row>
    <row r="38" spans="1:21" ht="15.5" x14ac:dyDescent="0.35">
      <c r="A38" s="79" t="s">
        <v>46</v>
      </c>
      <c r="B38" s="80" t="s">
        <v>47</v>
      </c>
      <c r="C38" s="80" t="s">
        <v>50</v>
      </c>
      <c r="D38" s="96" t="s">
        <v>48</v>
      </c>
      <c r="E38" s="97"/>
      <c r="F38" s="97"/>
      <c r="G38" s="97"/>
      <c r="H38" s="97"/>
      <c r="I38" s="98"/>
      <c r="J38" s="25"/>
      <c r="K38" s="26"/>
      <c r="L38" s="26"/>
      <c r="M38" s="26"/>
      <c r="N38" s="26"/>
      <c r="O38" s="26"/>
      <c r="P38" s="26"/>
      <c r="Q38" s="26"/>
      <c r="R38" s="27"/>
      <c r="S38" s="27"/>
      <c r="T38" s="27"/>
      <c r="U38" s="27"/>
    </row>
    <row r="39" spans="1:21" ht="15.5" x14ac:dyDescent="0.35">
      <c r="A39" s="45">
        <v>44927</v>
      </c>
      <c r="B39" s="63" t="s">
        <v>27</v>
      </c>
      <c r="C39" s="77" t="s">
        <v>27</v>
      </c>
      <c r="D39" s="87" t="s">
        <v>27</v>
      </c>
      <c r="E39" s="88"/>
      <c r="F39" s="88"/>
      <c r="G39" s="88"/>
      <c r="H39" s="88"/>
      <c r="I39" s="89"/>
      <c r="J39" s="13"/>
      <c r="K39" s="13"/>
      <c r="L39" s="13"/>
      <c r="M39" s="13"/>
      <c r="N39" s="13"/>
      <c r="O39" s="13"/>
      <c r="P39" s="13"/>
      <c r="Q39" s="13"/>
    </row>
    <row r="40" spans="1:21" ht="15.5" x14ac:dyDescent="0.35">
      <c r="A40" s="45">
        <v>44958</v>
      </c>
      <c r="B40" s="63" t="s">
        <v>27</v>
      </c>
      <c r="C40" s="77">
        <v>1350</v>
      </c>
      <c r="D40" s="87" t="s">
        <v>51</v>
      </c>
      <c r="E40" s="88"/>
      <c r="F40" s="88"/>
      <c r="G40" s="88"/>
      <c r="H40" s="88"/>
      <c r="I40" s="89"/>
      <c r="J40" s="13"/>
      <c r="K40" s="13"/>
      <c r="L40" s="13"/>
      <c r="M40" s="13"/>
      <c r="N40" s="13"/>
      <c r="O40" s="13"/>
      <c r="P40" s="13"/>
      <c r="Q40" s="13"/>
    </row>
    <row r="41" spans="1:21" ht="15.5" x14ac:dyDescent="0.35">
      <c r="A41" s="61">
        <v>44986</v>
      </c>
      <c r="B41" s="68" t="s">
        <v>27</v>
      </c>
      <c r="C41" s="77" t="s">
        <v>27</v>
      </c>
      <c r="D41" s="90" t="s">
        <v>27</v>
      </c>
      <c r="E41" s="91"/>
      <c r="F41" s="91"/>
      <c r="G41" s="91"/>
      <c r="H41" s="91"/>
      <c r="I41" s="92"/>
    </row>
    <row r="42" spans="1:21" ht="15.5" x14ac:dyDescent="0.35">
      <c r="A42" s="84">
        <v>45017</v>
      </c>
      <c r="B42" s="77">
        <v>1</v>
      </c>
      <c r="C42" s="64">
        <v>0.1</v>
      </c>
      <c r="D42" s="90" t="s">
        <v>52</v>
      </c>
      <c r="E42" s="91"/>
      <c r="F42" s="91"/>
      <c r="G42" s="91"/>
      <c r="H42" s="91"/>
      <c r="I42" s="92"/>
    </row>
    <row r="43" spans="1:21" ht="15.5" x14ac:dyDescent="0.35">
      <c r="A43" s="86"/>
      <c r="B43" s="77">
        <v>2</v>
      </c>
      <c r="C43" s="64">
        <v>30</v>
      </c>
      <c r="D43" s="87" t="s">
        <v>51</v>
      </c>
      <c r="E43" s="88"/>
      <c r="F43" s="88"/>
      <c r="G43" s="88"/>
      <c r="H43" s="88"/>
      <c r="I43" s="89"/>
    </row>
    <row r="44" spans="1:21" ht="15.5" x14ac:dyDescent="0.35">
      <c r="A44" s="45">
        <v>45047</v>
      </c>
      <c r="B44" s="69" t="s">
        <v>27</v>
      </c>
      <c r="C44" s="77" t="s">
        <v>27</v>
      </c>
      <c r="D44" s="87" t="s">
        <v>27</v>
      </c>
      <c r="E44" s="88"/>
      <c r="F44" s="88"/>
      <c r="G44" s="88"/>
      <c r="H44" s="88"/>
      <c r="I44" s="89"/>
      <c r="J44" s="13"/>
      <c r="K44" s="13"/>
      <c r="L44" s="13"/>
      <c r="M44" s="13"/>
      <c r="N44" s="13"/>
      <c r="O44" s="13"/>
      <c r="P44" s="13"/>
      <c r="Q44" s="13"/>
    </row>
    <row r="45" spans="1:21" ht="15.5" x14ac:dyDescent="0.35">
      <c r="A45" s="45">
        <v>45078</v>
      </c>
      <c r="B45" s="63" t="s">
        <v>27</v>
      </c>
      <c r="C45" s="63" t="s">
        <v>27</v>
      </c>
      <c r="D45" s="87" t="s">
        <v>27</v>
      </c>
      <c r="E45" s="88"/>
      <c r="F45" s="88"/>
      <c r="G45" s="88"/>
      <c r="H45" s="88"/>
      <c r="I45" s="89"/>
      <c r="J45" s="13"/>
      <c r="K45" s="13"/>
      <c r="L45" s="13"/>
      <c r="M45" s="13"/>
      <c r="N45" s="13"/>
      <c r="O45" s="13"/>
      <c r="P45" s="13"/>
      <c r="Q45" s="13"/>
    </row>
    <row r="46" spans="1:21" ht="15.5" x14ac:dyDescent="0.35">
      <c r="A46" s="45">
        <v>45108</v>
      </c>
      <c r="B46" s="63" t="s">
        <v>27</v>
      </c>
      <c r="C46" s="63" t="s">
        <v>27</v>
      </c>
      <c r="D46" s="87" t="s">
        <v>27</v>
      </c>
      <c r="E46" s="88"/>
      <c r="F46" s="88"/>
      <c r="G46" s="88"/>
      <c r="H46" s="88"/>
      <c r="I46" s="89"/>
      <c r="J46" s="13"/>
      <c r="K46" s="13"/>
      <c r="L46" s="13"/>
      <c r="M46" s="13"/>
      <c r="N46" s="13"/>
      <c r="O46" s="13"/>
      <c r="P46" s="13"/>
      <c r="Q46" s="13"/>
    </row>
    <row r="47" spans="1:21" ht="15.5" x14ac:dyDescent="0.35">
      <c r="A47" s="45">
        <v>45139</v>
      </c>
      <c r="B47" s="63" t="s">
        <v>27</v>
      </c>
      <c r="C47" s="63" t="s">
        <v>27</v>
      </c>
      <c r="D47" s="87" t="s">
        <v>27</v>
      </c>
      <c r="E47" s="88"/>
      <c r="F47" s="88"/>
      <c r="G47" s="88"/>
      <c r="H47" s="88"/>
      <c r="I47" s="89"/>
      <c r="J47" s="13"/>
      <c r="K47" s="13"/>
      <c r="L47" s="13"/>
      <c r="M47" s="13"/>
      <c r="N47" s="13"/>
      <c r="O47" s="13"/>
      <c r="P47" s="13"/>
      <c r="Q47" s="13"/>
      <c r="R47" s="27"/>
      <c r="S47" s="27"/>
      <c r="T47" s="27"/>
      <c r="U47" s="27"/>
    </row>
    <row r="48" spans="1:21" ht="15.5" x14ac:dyDescent="0.35">
      <c r="A48" s="45">
        <v>45170</v>
      </c>
      <c r="B48" s="63" t="s">
        <v>27</v>
      </c>
      <c r="C48" s="63" t="s">
        <v>27</v>
      </c>
      <c r="D48" s="83" t="s">
        <v>27</v>
      </c>
      <c r="E48" s="83"/>
      <c r="F48" s="83"/>
      <c r="G48" s="83"/>
      <c r="H48" s="83"/>
      <c r="I48" s="83"/>
      <c r="J48" s="13"/>
      <c r="K48" s="13"/>
      <c r="L48" s="13"/>
      <c r="M48" s="13"/>
      <c r="N48" s="13"/>
      <c r="O48" s="13"/>
      <c r="P48" s="13"/>
      <c r="Q48" s="13"/>
    </row>
    <row r="49" spans="1:21" ht="15.5" x14ac:dyDescent="0.35">
      <c r="A49" s="45">
        <v>45200</v>
      </c>
      <c r="B49" s="77">
        <v>1</v>
      </c>
      <c r="C49" s="77">
        <v>30</v>
      </c>
      <c r="D49" s="83" t="s">
        <v>54</v>
      </c>
      <c r="E49" s="83"/>
      <c r="F49" s="83"/>
      <c r="G49" s="83"/>
      <c r="H49" s="83"/>
      <c r="I49" s="83"/>
      <c r="J49" s="13"/>
      <c r="K49" s="13"/>
      <c r="L49" s="13"/>
      <c r="M49" s="13"/>
      <c r="N49" s="13"/>
      <c r="O49" s="13"/>
      <c r="P49" s="13"/>
      <c r="Q49" s="13"/>
    </row>
    <row r="50" spans="1:21" ht="15.5" x14ac:dyDescent="0.35">
      <c r="A50" s="84">
        <v>45231</v>
      </c>
      <c r="B50" s="77">
        <v>1</v>
      </c>
      <c r="C50" s="77">
        <v>2.8</v>
      </c>
      <c r="D50" s="83" t="s">
        <v>55</v>
      </c>
      <c r="E50" s="83"/>
      <c r="F50" s="83"/>
      <c r="G50" s="83"/>
      <c r="H50" s="83"/>
      <c r="I50" s="83"/>
      <c r="J50" s="13"/>
      <c r="K50" s="13"/>
      <c r="L50" s="13"/>
      <c r="M50" s="13"/>
      <c r="N50" s="13"/>
      <c r="O50" s="13"/>
      <c r="P50" s="13"/>
      <c r="Q50" s="13"/>
    </row>
    <row r="51" spans="1:21" ht="15.5" x14ac:dyDescent="0.35">
      <c r="A51" s="85"/>
      <c r="B51" s="77">
        <v>1</v>
      </c>
      <c r="C51" s="77">
        <v>1</v>
      </c>
      <c r="D51" s="83" t="s">
        <v>56</v>
      </c>
      <c r="E51" s="83"/>
      <c r="F51" s="83"/>
      <c r="G51" s="83"/>
      <c r="H51" s="83"/>
      <c r="I51" s="83"/>
      <c r="J51" s="13"/>
      <c r="K51" s="13"/>
      <c r="L51" s="13"/>
      <c r="M51" s="13"/>
      <c r="N51" s="13"/>
      <c r="O51" s="13"/>
      <c r="P51" s="13"/>
      <c r="Q51" s="13"/>
    </row>
    <row r="52" spans="1:21" ht="15.5" x14ac:dyDescent="0.35">
      <c r="A52" s="85"/>
      <c r="B52" s="77">
        <v>1</v>
      </c>
      <c r="C52" s="77">
        <v>85</v>
      </c>
      <c r="D52" s="83" t="s">
        <v>57</v>
      </c>
      <c r="E52" s="83"/>
      <c r="F52" s="83"/>
      <c r="G52" s="83"/>
      <c r="H52" s="83"/>
      <c r="I52" s="83"/>
      <c r="J52" s="13"/>
      <c r="K52" s="13"/>
      <c r="L52" s="13"/>
      <c r="M52" s="13"/>
      <c r="N52" s="13"/>
      <c r="O52" s="13"/>
      <c r="P52" s="13"/>
      <c r="Q52" s="13"/>
    </row>
    <row r="53" spans="1:21" ht="15.5" x14ac:dyDescent="0.35">
      <c r="A53" s="86"/>
      <c r="B53" s="77">
        <v>1</v>
      </c>
      <c r="C53" s="77">
        <v>10</v>
      </c>
      <c r="D53" s="83" t="s">
        <v>58</v>
      </c>
      <c r="E53" s="83"/>
      <c r="F53" s="83"/>
      <c r="G53" s="83"/>
      <c r="H53" s="83"/>
      <c r="I53" s="83"/>
    </row>
    <row r="54" spans="1:21" ht="15.5" x14ac:dyDescent="0.35">
      <c r="A54" s="81">
        <v>45261</v>
      </c>
      <c r="B54" s="77">
        <v>1</v>
      </c>
      <c r="C54" s="77">
        <v>50</v>
      </c>
      <c r="D54" s="83" t="s">
        <v>58</v>
      </c>
      <c r="E54" s="83"/>
      <c r="F54" s="83"/>
      <c r="G54" s="83"/>
      <c r="H54" s="83"/>
      <c r="I54" s="83"/>
    </row>
    <row r="55" spans="1:21" ht="15.5" hidden="1" customHeight="1" x14ac:dyDescent="0.35">
      <c r="A55" s="81">
        <v>45292</v>
      </c>
      <c r="B55" s="82">
        <v>1</v>
      </c>
      <c r="C55" s="82">
        <v>50</v>
      </c>
      <c r="D55" s="83" t="s">
        <v>58</v>
      </c>
      <c r="E55" s="83"/>
      <c r="F55" s="83"/>
      <c r="G55" s="83"/>
      <c r="H55" s="83"/>
      <c r="I55" s="83"/>
      <c r="J55" s="21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5.5" hidden="1" customHeight="1" x14ac:dyDescent="0.35">
      <c r="A56" s="81">
        <v>45323</v>
      </c>
      <c r="B56" s="82">
        <v>1</v>
      </c>
      <c r="C56" s="82">
        <v>50</v>
      </c>
      <c r="D56" s="83" t="s">
        <v>58</v>
      </c>
      <c r="E56" s="83"/>
      <c r="F56" s="83"/>
      <c r="G56" s="83"/>
      <c r="H56" s="83"/>
      <c r="I56" s="83"/>
      <c r="J56" s="21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5.5" hidden="1" customHeight="1" x14ac:dyDescent="0.35">
      <c r="A57" s="81">
        <v>45352</v>
      </c>
      <c r="B57" s="82">
        <v>1</v>
      </c>
      <c r="C57" s="82">
        <v>50</v>
      </c>
      <c r="D57" s="83" t="s">
        <v>58</v>
      </c>
      <c r="E57" s="83"/>
      <c r="F57" s="83"/>
      <c r="G57" s="83"/>
      <c r="H57" s="83"/>
      <c r="I57" s="83"/>
      <c r="O57" s="13"/>
      <c r="P57" s="13"/>
      <c r="Q57" s="13"/>
      <c r="R57" s="13"/>
      <c r="S57" s="13"/>
      <c r="T57" s="13"/>
      <c r="U57" s="13"/>
    </row>
    <row r="58" spans="1:21" ht="15.5" customHeight="1" x14ac:dyDescent="0.35">
      <c r="A58" s="84">
        <v>45292</v>
      </c>
      <c r="B58" s="82">
        <v>1</v>
      </c>
      <c r="C58" s="82">
        <v>800</v>
      </c>
      <c r="D58" s="83" t="s">
        <v>58</v>
      </c>
      <c r="E58" s="83"/>
      <c r="F58" s="83"/>
      <c r="G58" s="83"/>
      <c r="H58" s="83"/>
      <c r="I58" s="83"/>
      <c r="O58" s="13"/>
      <c r="P58" s="13"/>
      <c r="Q58" s="13"/>
      <c r="R58" s="13"/>
      <c r="S58" s="13"/>
      <c r="T58" s="13"/>
      <c r="U58" s="13"/>
    </row>
    <row r="59" spans="1:21" ht="15.5" x14ac:dyDescent="0.35">
      <c r="A59" s="85"/>
      <c r="B59" s="82">
        <v>1</v>
      </c>
      <c r="C59" s="82">
        <v>2.5</v>
      </c>
      <c r="D59" s="83" t="s">
        <v>59</v>
      </c>
      <c r="E59" s="83"/>
      <c r="F59" s="83"/>
      <c r="G59" s="83"/>
      <c r="H59" s="83"/>
      <c r="I59" s="83"/>
      <c r="O59" s="13"/>
      <c r="P59" s="13"/>
      <c r="Q59" s="13"/>
      <c r="R59" s="13"/>
      <c r="S59" s="13"/>
      <c r="T59" s="13"/>
      <c r="U59" s="13"/>
    </row>
    <row r="60" spans="1:21" ht="15.5" x14ac:dyDescent="0.35">
      <c r="A60" s="86"/>
      <c r="B60" s="82">
        <v>1</v>
      </c>
      <c r="C60" s="82">
        <v>3.3</v>
      </c>
      <c r="D60" s="83" t="s">
        <v>60</v>
      </c>
      <c r="E60" s="83"/>
      <c r="F60" s="83"/>
      <c r="G60" s="83"/>
      <c r="H60" s="83"/>
      <c r="I60" s="83"/>
      <c r="O60" s="13"/>
      <c r="P60" s="13"/>
      <c r="Q60" s="13"/>
      <c r="R60" s="13"/>
      <c r="S60" s="13"/>
      <c r="T60" s="13"/>
      <c r="U60" s="13"/>
    </row>
    <row r="61" spans="1:21" ht="15.5" x14ac:dyDescent="0.35">
      <c r="A61" s="78"/>
      <c r="B61" s="13"/>
      <c r="O61" s="13"/>
      <c r="P61" s="13"/>
      <c r="Q61" s="13"/>
      <c r="R61" s="13"/>
      <c r="S61" s="13"/>
      <c r="T61" s="13"/>
      <c r="U61" s="13"/>
    </row>
    <row r="62" spans="1:21" ht="15.5" x14ac:dyDescent="0.35">
      <c r="A62" s="21" t="s">
        <v>15</v>
      </c>
      <c r="B62" s="13"/>
    </row>
    <row r="63" spans="1:21" ht="15.5" x14ac:dyDescent="0.35">
      <c r="A63" s="21" t="s">
        <v>12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21" ht="15.5" x14ac:dyDescent="0.35">
      <c r="A64" s="21" t="s">
        <v>13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22" ht="15.5" x14ac:dyDescent="0.35">
      <c r="A65" s="21" t="s">
        <v>45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22" ht="15.5" x14ac:dyDescent="0.35">
      <c r="A66" s="21" t="s">
        <v>40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O66" s="13"/>
      <c r="P66" s="13"/>
      <c r="Q66" s="13"/>
    </row>
    <row r="67" spans="1:22" ht="15.5" x14ac:dyDescent="0.35">
      <c r="A67" s="21" t="s">
        <v>41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O67" s="13"/>
      <c r="P67" s="13"/>
      <c r="Q67" s="13"/>
    </row>
    <row r="68" spans="1:22" ht="15.5" x14ac:dyDescent="0.35">
      <c r="A68" s="21" t="s">
        <v>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22" ht="15.5" x14ac:dyDescent="0.35">
      <c r="A69" s="21" t="s">
        <v>43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22" ht="15.5" x14ac:dyDescent="0.35">
      <c r="A70" s="58" t="s">
        <v>44</v>
      </c>
      <c r="B70" s="25"/>
      <c r="C70" s="25"/>
      <c r="D70" s="26"/>
      <c r="E70" s="26"/>
      <c r="I70" s="13"/>
      <c r="J70" s="13"/>
      <c r="K70" s="13"/>
      <c r="L70" s="13"/>
      <c r="M70" s="13"/>
    </row>
    <row r="72" spans="1:22" ht="15.5" x14ac:dyDescent="0.35">
      <c r="A72" s="20"/>
      <c r="B72" s="13"/>
      <c r="J72" s="2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5.5" x14ac:dyDescent="0.35">
      <c r="A73" s="21"/>
      <c r="B73" s="13"/>
      <c r="J73" s="21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5.5" x14ac:dyDescent="0.35">
      <c r="A74" s="21"/>
      <c r="B74" s="13"/>
      <c r="C74" s="13"/>
      <c r="D74" s="13"/>
      <c r="E74" s="13"/>
      <c r="F74" s="13"/>
      <c r="G74" s="13"/>
      <c r="H74" s="13"/>
      <c r="I74" s="13"/>
      <c r="J74" s="5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5.5" x14ac:dyDescent="0.35">
      <c r="A75" s="21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5.5" x14ac:dyDescent="0.35">
      <c r="A76" s="2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22" ht="15.5" x14ac:dyDescent="0.35">
      <c r="A77" s="2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22" ht="15.5" x14ac:dyDescent="0.35">
      <c r="A78" s="21"/>
    </row>
  </sheetData>
  <mergeCells count="37">
    <mergeCell ref="A42:A43"/>
    <mergeCell ref="D51:I51"/>
    <mergeCell ref="D52:I52"/>
    <mergeCell ref="D53:I53"/>
    <mergeCell ref="A50:A53"/>
    <mergeCell ref="D50:I50"/>
    <mergeCell ref="D49:I49"/>
    <mergeCell ref="A1:U1"/>
    <mergeCell ref="Q2:U2"/>
    <mergeCell ref="A2:F2"/>
    <mergeCell ref="G2:K2"/>
    <mergeCell ref="L2:P2"/>
    <mergeCell ref="A37:I37"/>
    <mergeCell ref="D38:I38"/>
    <mergeCell ref="A18:U18"/>
    <mergeCell ref="A19:F19"/>
    <mergeCell ref="G19:K19"/>
    <mergeCell ref="L19:P19"/>
    <mergeCell ref="Q19:U19"/>
    <mergeCell ref="D54:I54"/>
    <mergeCell ref="D39:I39"/>
    <mergeCell ref="D40:I40"/>
    <mergeCell ref="D42:I42"/>
    <mergeCell ref="D48:I48"/>
    <mergeCell ref="D41:I41"/>
    <mergeCell ref="D43:I43"/>
    <mergeCell ref="D44:I44"/>
    <mergeCell ref="D45:I45"/>
    <mergeCell ref="D46:I46"/>
    <mergeCell ref="D47:I47"/>
    <mergeCell ref="D60:I60"/>
    <mergeCell ref="A58:A60"/>
    <mergeCell ref="D55:I55"/>
    <mergeCell ref="D56:I56"/>
    <mergeCell ref="D57:I57"/>
    <mergeCell ref="D58:I58"/>
    <mergeCell ref="D59:I59"/>
  </mergeCells>
  <hyperlinks>
    <hyperlink ref="A70" r:id="rId1" xr:uid="{32B27F99-3D32-4492-8216-833A0FD6A46B}"/>
  </hyperlinks>
  <pageMargins left="0.7" right="0.7" top="0.75" bottom="0.2" header="0.3" footer="0.3"/>
  <pageSetup scale="45" fitToHeight="0" orientation="landscape" r:id="rId2"/>
  <headerFooter>
    <oddHeader>&amp;L&amp;16January 2024&amp;C&amp;"-,Bold"&amp;16FT-R Transfers Summary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91690-C988-468F-B96A-D6D275F376F0}">
  <sheetPr codeName="Sheet2"/>
  <dimension ref="A1:Y154"/>
  <sheetViews>
    <sheetView showGridLines="0" view="pageLayout" zoomScale="70" zoomScaleNormal="64" zoomScalePageLayoutView="70" workbookViewId="0">
      <selection activeCell="Q105" sqref="Q105"/>
    </sheetView>
  </sheetViews>
  <sheetFormatPr defaultColWidth="9.54296875" defaultRowHeight="14.5" x14ac:dyDescent="0.35"/>
  <cols>
    <col min="1" max="25" width="11.36328125" customWidth="1"/>
  </cols>
  <sheetData>
    <row r="1" spans="1:25" ht="15" thickBot="1" x14ac:dyDescent="0.4"/>
    <row r="2" spans="1:25" ht="16" thickBot="1" x14ac:dyDescent="0.4">
      <c r="A2" s="120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</row>
    <row r="3" spans="1:25" ht="15.5" x14ac:dyDescent="0.35">
      <c r="A3" s="115" t="s">
        <v>4</v>
      </c>
      <c r="B3" s="115"/>
      <c r="C3" s="115"/>
      <c r="D3" s="115"/>
      <c r="E3" s="116"/>
      <c r="F3" s="123" t="s">
        <v>7</v>
      </c>
      <c r="G3" s="115"/>
      <c r="H3" s="115"/>
      <c r="I3" s="116"/>
      <c r="J3" s="123" t="s">
        <v>8</v>
      </c>
      <c r="K3" s="115"/>
      <c r="L3" s="115"/>
      <c r="M3" s="116"/>
      <c r="N3" s="123" t="s">
        <v>9</v>
      </c>
      <c r="O3" s="115"/>
      <c r="P3" s="115"/>
      <c r="Q3" s="116"/>
      <c r="R3" s="123" t="s">
        <v>10</v>
      </c>
      <c r="S3" s="115"/>
      <c r="T3" s="115"/>
      <c r="U3" s="116"/>
      <c r="V3" s="117" t="s">
        <v>11</v>
      </c>
      <c r="W3" s="115"/>
      <c r="X3" s="115"/>
      <c r="Y3" s="116"/>
    </row>
    <row r="4" spans="1:25" s="1" customFormat="1" ht="16.25" customHeight="1" x14ac:dyDescent="0.35">
      <c r="A4" s="3" t="s">
        <v>5</v>
      </c>
      <c r="B4" s="29" t="s">
        <v>6</v>
      </c>
      <c r="C4" s="29" t="s">
        <v>2</v>
      </c>
      <c r="D4" s="29" t="s">
        <v>3</v>
      </c>
      <c r="E4" s="31" t="s">
        <v>4</v>
      </c>
      <c r="F4" s="32" t="s">
        <v>6</v>
      </c>
      <c r="G4" s="29" t="s">
        <v>2</v>
      </c>
      <c r="H4" s="29" t="s">
        <v>3</v>
      </c>
      <c r="I4" s="31" t="s">
        <v>4</v>
      </c>
      <c r="J4" s="32" t="s">
        <v>6</v>
      </c>
      <c r="K4" s="29" t="s">
        <v>2</v>
      </c>
      <c r="L4" s="29" t="s">
        <v>3</v>
      </c>
      <c r="M4" s="31" t="s">
        <v>4</v>
      </c>
      <c r="N4" s="32" t="s">
        <v>6</v>
      </c>
      <c r="O4" s="29" t="s">
        <v>2</v>
      </c>
      <c r="P4" s="29" t="s">
        <v>3</v>
      </c>
      <c r="Q4" s="31" t="s">
        <v>4</v>
      </c>
      <c r="R4" s="32" t="s">
        <v>6</v>
      </c>
      <c r="S4" s="29" t="s">
        <v>2</v>
      </c>
      <c r="T4" s="29" t="s">
        <v>3</v>
      </c>
      <c r="U4" s="31" t="s">
        <v>4</v>
      </c>
      <c r="V4" s="28" t="s">
        <v>6</v>
      </c>
      <c r="W4" s="29" t="s">
        <v>2</v>
      </c>
      <c r="X4" s="29" t="s">
        <v>3</v>
      </c>
      <c r="Y4" s="31" t="s">
        <v>4</v>
      </c>
    </row>
    <row r="5" spans="1:25" ht="15.5" x14ac:dyDescent="0.35">
      <c r="A5" s="4">
        <v>44948</v>
      </c>
      <c r="B5" s="5">
        <f t="shared" ref="B5:B10" si="0">SUM(F5,J5,N5,R5,V5)</f>
        <v>122</v>
      </c>
      <c r="C5" s="5">
        <f t="shared" ref="C5:C10" si="1">SUM(G5,K5,O5,S5,W5)</f>
        <v>0</v>
      </c>
      <c r="D5" s="5">
        <f t="shared" ref="D5:D12" si="2">SUM(H5,L5,P5,T5,X5)</f>
        <v>0</v>
      </c>
      <c r="E5" s="6">
        <f t="shared" ref="E5:E17" si="3">SUM(B5:D5)</f>
        <v>122</v>
      </c>
      <c r="F5" s="8">
        <f t="shared" ref="F5:L13" si="4">SUM(F22,F39,F56,F79)</f>
        <v>0</v>
      </c>
      <c r="G5" s="8">
        <f t="shared" si="4"/>
        <v>0</v>
      </c>
      <c r="H5" s="8">
        <f t="shared" si="4"/>
        <v>0</v>
      </c>
      <c r="I5" s="6">
        <f t="shared" si="4"/>
        <v>0</v>
      </c>
      <c r="J5" s="8">
        <f t="shared" si="4"/>
        <v>3</v>
      </c>
      <c r="K5" s="8">
        <f t="shared" si="4"/>
        <v>0</v>
      </c>
      <c r="L5" s="8">
        <f t="shared" si="4"/>
        <v>0</v>
      </c>
      <c r="M5" s="6">
        <f t="shared" ref="M5:M12" si="5">SUM(J5:L5)</f>
        <v>3</v>
      </c>
      <c r="N5" s="5">
        <f t="shared" ref="N5:P17" si="6">SUM(N22,N39,N56,N79)</f>
        <v>7</v>
      </c>
      <c r="O5" s="5">
        <f t="shared" si="6"/>
        <v>0</v>
      </c>
      <c r="P5" s="5">
        <f t="shared" si="6"/>
        <v>0</v>
      </c>
      <c r="Q5" s="6">
        <f>SUM(N5:P5)</f>
        <v>7</v>
      </c>
      <c r="R5" s="5">
        <f t="shared" ref="R5:T17" si="7">SUM(R22,R39,R56,R79)</f>
        <v>2</v>
      </c>
      <c r="S5" s="5">
        <f t="shared" si="7"/>
        <v>0</v>
      </c>
      <c r="T5" s="5">
        <f t="shared" si="7"/>
        <v>0</v>
      </c>
      <c r="U5" s="6">
        <f t="shared" ref="U5:U12" si="8">SUM(R5:T5)</f>
        <v>2</v>
      </c>
      <c r="V5" s="5">
        <f t="shared" ref="V5:V15" si="9">SUM(V22,V39,V56,V79,B96,C96,I96,J96)</f>
        <v>110</v>
      </c>
      <c r="W5" s="5">
        <f t="shared" ref="W5:W15" si="10">SUM(W22,W39,W56,W79,D96,K96)</f>
        <v>0</v>
      </c>
      <c r="X5" s="5">
        <f t="shared" ref="X5:X15" si="11">SUM(X22,X39,X56,X79,E96,L96)</f>
        <v>0</v>
      </c>
      <c r="Y5" s="5">
        <f t="shared" ref="Y5:Y10" si="12">SUM(V5:X5)</f>
        <v>110</v>
      </c>
    </row>
    <row r="6" spans="1:25" ht="15.5" x14ac:dyDescent="0.35">
      <c r="A6" s="4">
        <v>44979</v>
      </c>
      <c r="B6" s="5">
        <f t="shared" si="0"/>
        <v>122</v>
      </c>
      <c r="C6" s="5">
        <f t="shared" si="1"/>
        <v>18</v>
      </c>
      <c r="D6" s="5">
        <f t="shared" si="2"/>
        <v>1</v>
      </c>
      <c r="E6" s="6">
        <f t="shared" si="3"/>
        <v>141</v>
      </c>
      <c r="F6" s="8">
        <f t="shared" si="4"/>
        <v>0</v>
      </c>
      <c r="G6" s="8">
        <f t="shared" si="4"/>
        <v>0</v>
      </c>
      <c r="H6" s="8">
        <f t="shared" si="4"/>
        <v>0</v>
      </c>
      <c r="I6" s="6">
        <f t="shared" si="4"/>
        <v>0</v>
      </c>
      <c r="J6" s="8">
        <f t="shared" si="4"/>
        <v>17</v>
      </c>
      <c r="K6" s="8">
        <f t="shared" si="4"/>
        <v>18</v>
      </c>
      <c r="L6" s="8">
        <f t="shared" si="4"/>
        <v>0</v>
      </c>
      <c r="M6" s="6">
        <f t="shared" si="5"/>
        <v>35</v>
      </c>
      <c r="N6" s="5">
        <f t="shared" si="6"/>
        <v>4</v>
      </c>
      <c r="O6" s="5">
        <f t="shared" si="6"/>
        <v>0</v>
      </c>
      <c r="P6" s="5">
        <f t="shared" si="6"/>
        <v>0</v>
      </c>
      <c r="Q6" s="6">
        <f t="shared" ref="Q6" si="13">SUM(N6:P6)</f>
        <v>4</v>
      </c>
      <c r="R6" s="5">
        <f t="shared" si="7"/>
        <v>0</v>
      </c>
      <c r="S6" s="5">
        <f t="shared" si="7"/>
        <v>0</v>
      </c>
      <c r="T6" s="5">
        <f t="shared" si="7"/>
        <v>0</v>
      </c>
      <c r="U6" s="6">
        <f t="shared" si="8"/>
        <v>0</v>
      </c>
      <c r="V6" s="5">
        <f t="shared" si="9"/>
        <v>101</v>
      </c>
      <c r="W6" s="5">
        <f t="shared" si="10"/>
        <v>0</v>
      </c>
      <c r="X6" s="5">
        <f t="shared" si="11"/>
        <v>1</v>
      </c>
      <c r="Y6" s="5">
        <f t="shared" si="12"/>
        <v>102</v>
      </c>
    </row>
    <row r="7" spans="1:25" ht="15.5" x14ac:dyDescent="0.35">
      <c r="A7" s="4">
        <v>45007</v>
      </c>
      <c r="B7" s="5">
        <f t="shared" si="0"/>
        <v>86</v>
      </c>
      <c r="C7" s="5">
        <f t="shared" si="1"/>
        <v>0</v>
      </c>
      <c r="D7" s="5">
        <f t="shared" si="2"/>
        <v>0</v>
      </c>
      <c r="E7" s="6">
        <f t="shared" si="3"/>
        <v>86</v>
      </c>
      <c r="F7" s="8">
        <f t="shared" si="4"/>
        <v>2</v>
      </c>
      <c r="G7" s="8">
        <f t="shared" si="4"/>
        <v>0</v>
      </c>
      <c r="H7" s="8">
        <f t="shared" si="4"/>
        <v>0</v>
      </c>
      <c r="I7" s="6">
        <f t="shared" si="4"/>
        <v>2</v>
      </c>
      <c r="J7" s="8">
        <f t="shared" si="4"/>
        <v>4</v>
      </c>
      <c r="K7" s="8">
        <f t="shared" si="4"/>
        <v>0</v>
      </c>
      <c r="L7" s="8">
        <f t="shared" si="4"/>
        <v>0</v>
      </c>
      <c r="M7" s="6">
        <f t="shared" si="5"/>
        <v>4</v>
      </c>
      <c r="N7" s="5">
        <f t="shared" si="6"/>
        <v>5</v>
      </c>
      <c r="O7" s="5">
        <f t="shared" si="6"/>
        <v>0</v>
      </c>
      <c r="P7" s="5">
        <f t="shared" si="6"/>
        <v>0</v>
      </c>
      <c r="Q7" s="6">
        <f>SUM(N7:P7)</f>
        <v>5</v>
      </c>
      <c r="R7" s="5">
        <f t="shared" si="7"/>
        <v>0</v>
      </c>
      <c r="S7" s="5">
        <f t="shared" si="7"/>
        <v>0</v>
      </c>
      <c r="T7" s="5">
        <f t="shared" si="7"/>
        <v>0</v>
      </c>
      <c r="U7" s="6">
        <f t="shared" si="8"/>
        <v>0</v>
      </c>
      <c r="V7" s="5">
        <f t="shared" si="9"/>
        <v>75</v>
      </c>
      <c r="W7" s="5">
        <f t="shared" si="10"/>
        <v>0</v>
      </c>
      <c r="X7" s="5">
        <f t="shared" si="11"/>
        <v>0</v>
      </c>
      <c r="Y7" s="5">
        <f t="shared" si="12"/>
        <v>75</v>
      </c>
    </row>
    <row r="8" spans="1:25" ht="15.5" x14ac:dyDescent="0.35">
      <c r="A8" s="4">
        <v>45038</v>
      </c>
      <c r="B8" s="5">
        <f t="shared" si="0"/>
        <v>62</v>
      </c>
      <c r="C8" s="5">
        <f t="shared" si="1"/>
        <v>2</v>
      </c>
      <c r="D8" s="5">
        <f t="shared" si="2"/>
        <v>1</v>
      </c>
      <c r="E8" s="6">
        <f t="shared" si="3"/>
        <v>65</v>
      </c>
      <c r="F8" s="8">
        <f t="shared" si="4"/>
        <v>4</v>
      </c>
      <c r="G8" s="8">
        <f t="shared" si="4"/>
        <v>0</v>
      </c>
      <c r="H8" s="8">
        <f t="shared" si="4"/>
        <v>0</v>
      </c>
      <c r="I8" s="6">
        <f t="shared" si="4"/>
        <v>4</v>
      </c>
      <c r="J8" s="8">
        <f t="shared" si="4"/>
        <v>8</v>
      </c>
      <c r="K8" s="8">
        <f t="shared" si="4"/>
        <v>2</v>
      </c>
      <c r="L8" s="8">
        <f t="shared" si="4"/>
        <v>0</v>
      </c>
      <c r="M8" s="6">
        <f t="shared" si="5"/>
        <v>10</v>
      </c>
      <c r="N8" s="5">
        <f t="shared" si="6"/>
        <v>6</v>
      </c>
      <c r="O8" s="5">
        <f t="shared" si="6"/>
        <v>0</v>
      </c>
      <c r="P8" s="5">
        <f t="shared" si="6"/>
        <v>0</v>
      </c>
      <c r="Q8" s="6">
        <f t="shared" ref="Q8:Q12" si="14">SUM(N8:P8)</f>
        <v>6</v>
      </c>
      <c r="R8" s="5">
        <f t="shared" si="7"/>
        <v>0</v>
      </c>
      <c r="S8" s="5">
        <f t="shared" si="7"/>
        <v>0</v>
      </c>
      <c r="T8" s="5">
        <f t="shared" si="7"/>
        <v>0</v>
      </c>
      <c r="U8" s="6">
        <f t="shared" si="8"/>
        <v>0</v>
      </c>
      <c r="V8" s="5">
        <f t="shared" si="9"/>
        <v>44</v>
      </c>
      <c r="W8" s="5">
        <f t="shared" si="10"/>
        <v>0</v>
      </c>
      <c r="X8" s="5">
        <f t="shared" si="11"/>
        <v>1</v>
      </c>
      <c r="Y8" s="5">
        <f t="shared" si="12"/>
        <v>45</v>
      </c>
    </row>
    <row r="9" spans="1:25" ht="15.5" x14ac:dyDescent="0.35">
      <c r="A9" s="4">
        <v>45068</v>
      </c>
      <c r="B9" s="5">
        <f t="shared" si="0"/>
        <v>70</v>
      </c>
      <c r="C9" s="5">
        <f t="shared" si="1"/>
        <v>2</v>
      </c>
      <c r="D9" s="5">
        <f t="shared" si="2"/>
        <v>1</v>
      </c>
      <c r="E9" s="6">
        <f t="shared" si="3"/>
        <v>73</v>
      </c>
      <c r="F9" s="8">
        <f t="shared" si="4"/>
        <v>1</v>
      </c>
      <c r="G9" s="8">
        <f t="shared" si="4"/>
        <v>0</v>
      </c>
      <c r="H9" s="8">
        <f t="shared" si="4"/>
        <v>0</v>
      </c>
      <c r="I9" s="6">
        <f t="shared" si="4"/>
        <v>1</v>
      </c>
      <c r="J9" s="8">
        <f t="shared" si="4"/>
        <v>2</v>
      </c>
      <c r="K9" s="8">
        <f t="shared" si="4"/>
        <v>0</v>
      </c>
      <c r="L9" s="8">
        <f t="shared" si="4"/>
        <v>0</v>
      </c>
      <c r="M9" s="6">
        <f t="shared" si="5"/>
        <v>2</v>
      </c>
      <c r="N9" s="5">
        <f t="shared" si="6"/>
        <v>6</v>
      </c>
      <c r="O9" s="5">
        <f t="shared" si="6"/>
        <v>0</v>
      </c>
      <c r="P9" s="5">
        <f t="shared" si="6"/>
        <v>1</v>
      </c>
      <c r="Q9" s="6">
        <f t="shared" si="14"/>
        <v>7</v>
      </c>
      <c r="R9" s="5">
        <f t="shared" si="7"/>
        <v>0</v>
      </c>
      <c r="S9" s="5">
        <f t="shared" si="7"/>
        <v>0</v>
      </c>
      <c r="T9" s="5">
        <f t="shared" si="7"/>
        <v>0</v>
      </c>
      <c r="U9" s="6">
        <f t="shared" si="8"/>
        <v>0</v>
      </c>
      <c r="V9" s="5">
        <f t="shared" si="9"/>
        <v>61</v>
      </c>
      <c r="W9" s="5">
        <f t="shared" si="10"/>
        <v>2</v>
      </c>
      <c r="X9" s="5">
        <f t="shared" si="11"/>
        <v>0</v>
      </c>
      <c r="Y9" s="5">
        <f t="shared" si="12"/>
        <v>63</v>
      </c>
    </row>
    <row r="10" spans="1:25" ht="15.5" x14ac:dyDescent="0.35">
      <c r="A10" s="4">
        <v>45099</v>
      </c>
      <c r="B10" s="5">
        <f t="shared" si="0"/>
        <v>79</v>
      </c>
      <c r="C10" s="5">
        <f t="shared" si="1"/>
        <v>0</v>
      </c>
      <c r="D10" s="5">
        <f t="shared" si="2"/>
        <v>0</v>
      </c>
      <c r="E10" s="6">
        <f t="shared" si="3"/>
        <v>79</v>
      </c>
      <c r="F10" s="8">
        <f t="shared" si="4"/>
        <v>5</v>
      </c>
      <c r="G10" s="8">
        <f t="shared" si="4"/>
        <v>0</v>
      </c>
      <c r="H10" s="8">
        <f t="shared" si="4"/>
        <v>0</v>
      </c>
      <c r="I10" s="6">
        <f t="shared" si="4"/>
        <v>5</v>
      </c>
      <c r="J10" s="8">
        <f t="shared" si="4"/>
        <v>2</v>
      </c>
      <c r="K10" s="8">
        <f t="shared" si="4"/>
        <v>0</v>
      </c>
      <c r="L10" s="8">
        <f t="shared" si="4"/>
        <v>0</v>
      </c>
      <c r="M10" s="6">
        <f t="shared" si="5"/>
        <v>2</v>
      </c>
      <c r="N10" s="5">
        <f t="shared" si="6"/>
        <v>3</v>
      </c>
      <c r="O10" s="5">
        <f t="shared" si="6"/>
        <v>0</v>
      </c>
      <c r="P10" s="5">
        <f t="shared" si="6"/>
        <v>0</v>
      </c>
      <c r="Q10" s="6">
        <f t="shared" si="14"/>
        <v>3</v>
      </c>
      <c r="R10" s="5">
        <f t="shared" si="7"/>
        <v>0</v>
      </c>
      <c r="S10" s="5">
        <f t="shared" si="7"/>
        <v>0</v>
      </c>
      <c r="T10" s="5">
        <f t="shared" si="7"/>
        <v>0</v>
      </c>
      <c r="U10" s="6">
        <f t="shared" si="8"/>
        <v>0</v>
      </c>
      <c r="V10" s="5">
        <f t="shared" si="9"/>
        <v>69</v>
      </c>
      <c r="W10" s="5">
        <f t="shared" si="10"/>
        <v>0</v>
      </c>
      <c r="X10" s="5">
        <f t="shared" si="11"/>
        <v>0</v>
      </c>
      <c r="Y10" s="5">
        <f t="shared" si="12"/>
        <v>69</v>
      </c>
    </row>
    <row r="11" spans="1:25" ht="15.5" x14ac:dyDescent="0.35">
      <c r="A11" s="4">
        <v>45129</v>
      </c>
      <c r="B11" s="5">
        <f t="shared" ref="B11:C17" si="15">SUM(F11,J11,N11,R11,V11)</f>
        <v>124</v>
      </c>
      <c r="C11" s="5">
        <f t="shared" si="15"/>
        <v>0</v>
      </c>
      <c r="D11" s="5">
        <f t="shared" si="2"/>
        <v>4</v>
      </c>
      <c r="E11" s="6">
        <f t="shared" si="3"/>
        <v>128</v>
      </c>
      <c r="F11" s="8">
        <f t="shared" si="4"/>
        <v>4</v>
      </c>
      <c r="G11" s="8">
        <f t="shared" si="4"/>
        <v>0</v>
      </c>
      <c r="H11" s="8">
        <f t="shared" si="4"/>
        <v>0</v>
      </c>
      <c r="I11" s="6">
        <f t="shared" si="4"/>
        <v>4</v>
      </c>
      <c r="J11" s="8">
        <f t="shared" si="4"/>
        <v>5</v>
      </c>
      <c r="K11" s="8">
        <f t="shared" si="4"/>
        <v>0</v>
      </c>
      <c r="L11" s="8">
        <f t="shared" si="4"/>
        <v>2</v>
      </c>
      <c r="M11" s="6">
        <f t="shared" si="5"/>
        <v>7</v>
      </c>
      <c r="N11" s="5">
        <f t="shared" si="6"/>
        <v>6</v>
      </c>
      <c r="O11" s="5">
        <f t="shared" si="6"/>
        <v>0</v>
      </c>
      <c r="P11" s="5">
        <f t="shared" si="6"/>
        <v>0</v>
      </c>
      <c r="Q11" s="6">
        <f t="shared" si="14"/>
        <v>6</v>
      </c>
      <c r="R11" s="5">
        <f t="shared" si="7"/>
        <v>0</v>
      </c>
      <c r="S11" s="5">
        <f t="shared" si="7"/>
        <v>0</v>
      </c>
      <c r="T11" s="5">
        <f t="shared" si="7"/>
        <v>0</v>
      </c>
      <c r="U11" s="6">
        <f t="shared" si="8"/>
        <v>0</v>
      </c>
      <c r="V11" s="5">
        <f t="shared" si="9"/>
        <v>109</v>
      </c>
      <c r="W11" s="5">
        <f t="shared" si="10"/>
        <v>0</v>
      </c>
      <c r="X11" s="5">
        <f t="shared" si="11"/>
        <v>2</v>
      </c>
      <c r="Y11" s="5">
        <f t="shared" ref="Y11:Y17" si="16">SUM(V11:X11)</f>
        <v>111</v>
      </c>
    </row>
    <row r="12" spans="1:25" ht="15.5" x14ac:dyDescent="0.35">
      <c r="A12" s="4">
        <v>45160</v>
      </c>
      <c r="B12" s="5">
        <f t="shared" si="15"/>
        <v>57</v>
      </c>
      <c r="C12" s="5">
        <f t="shared" si="15"/>
        <v>0</v>
      </c>
      <c r="D12" s="5">
        <f t="shared" si="2"/>
        <v>0</v>
      </c>
      <c r="E12" s="6">
        <f t="shared" si="3"/>
        <v>57</v>
      </c>
      <c r="F12" s="8">
        <f t="shared" si="4"/>
        <v>3</v>
      </c>
      <c r="G12" s="8">
        <f t="shared" si="4"/>
        <v>0</v>
      </c>
      <c r="H12" s="8">
        <f t="shared" si="4"/>
        <v>0</v>
      </c>
      <c r="I12" s="6">
        <f t="shared" si="4"/>
        <v>3</v>
      </c>
      <c r="J12" s="8">
        <f t="shared" si="4"/>
        <v>2</v>
      </c>
      <c r="K12" s="8">
        <f t="shared" si="4"/>
        <v>0</v>
      </c>
      <c r="L12" s="8">
        <f t="shared" si="4"/>
        <v>0</v>
      </c>
      <c r="M12" s="6">
        <f t="shared" si="5"/>
        <v>2</v>
      </c>
      <c r="N12" s="5">
        <f t="shared" si="6"/>
        <v>3</v>
      </c>
      <c r="O12" s="5">
        <f t="shared" si="6"/>
        <v>0</v>
      </c>
      <c r="P12" s="5">
        <f t="shared" si="6"/>
        <v>0</v>
      </c>
      <c r="Q12" s="6">
        <f t="shared" si="14"/>
        <v>3</v>
      </c>
      <c r="R12" s="5">
        <f t="shared" si="7"/>
        <v>0</v>
      </c>
      <c r="S12" s="5">
        <f t="shared" si="7"/>
        <v>0</v>
      </c>
      <c r="T12" s="5">
        <f t="shared" si="7"/>
        <v>0</v>
      </c>
      <c r="U12" s="6">
        <f t="shared" si="8"/>
        <v>0</v>
      </c>
      <c r="V12" s="5">
        <f t="shared" si="9"/>
        <v>49</v>
      </c>
      <c r="W12" s="5">
        <f t="shared" si="10"/>
        <v>0</v>
      </c>
      <c r="X12" s="5">
        <f t="shared" si="11"/>
        <v>0</v>
      </c>
      <c r="Y12" s="5">
        <f t="shared" si="16"/>
        <v>49</v>
      </c>
    </row>
    <row r="13" spans="1:25" ht="15.5" x14ac:dyDescent="0.35">
      <c r="A13" s="4">
        <v>45191</v>
      </c>
      <c r="B13" s="5">
        <f t="shared" si="15"/>
        <v>69</v>
      </c>
      <c r="C13" s="5">
        <f t="shared" si="15"/>
        <v>0</v>
      </c>
      <c r="D13" s="5">
        <f t="shared" ref="D13:D17" si="17">SUM(H13,L13,P13,T13,X13)</f>
        <v>0</v>
      </c>
      <c r="E13" s="6">
        <f t="shared" si="3"/>
        <v>69</v>
      </c>
      <c r="F13" s="8">
        <f t="shared" si="4"/>
        <v>2</v>
      </c>
      <c r="G13" s="8">
        <f t="shared" si="4"/>
        <v>0</v>
      </c>
      <c r="H13" s="8">
        <f t="shared" si="4"/>
        <v>0</v>
      </c>
      <c r="I13" s="6">
        <f t="shared" si="4"/>
        <v>2</v>
      </c>
      <c r="J13" s="8">
        <f t="shared" si="4"/>
        <v>2</v>
      </c>
      <c r="K13" s="8">
        <f t="shared" si="4"/>
        <v>0</v>
      </c>
      <c r="L13" s="8">
        <f t="shared" si="4"/>
        <v>0</v>
      </c>
      <c r="M13" s="6">
        <f t="shared" ref="M13:M17" si="18">SUM(J13:L13)</f>
        <v>2</v>
      </c>
      <c r="N13" s="5">
        <f t="shared" si="6"/>
        <v>4</v>
      </c>
      <c r="O13" s="5">
        <f t="shared" si="6"/>
        <v>0</v>
      </c>
      <c r="P13" s="5">
        <f t="shared" si="6"/>
        <v>0</v>
      </c>
      <c r="Q13" s="6">
        <f t="shared" ref="Q13:Q17" si="19">SUM(N13:P13)</f>
        <v>4</v>
      </c>
      <c r="R13" s="5">
        <f t="shared" si="7"/>
        <v>2</v>
      </c>
      <c r="S13" s="5">
        <f t="shared" si="7"/>
        <v>0</v>
      </c>
      <c r="T13" s="5">
        <f t="shared" si="7"/>
        <v>0</v>
      </c>
      <c r="U13" s="6">
        <f t="shared" ref="U13:U17" si="20">SUM(R13:T13)</f>
        <v>2</v>
      </c>
      <c r="V13" s="5">
        <f t="shared" si="9"/>
        <v>59</v>
      </c>
      <c r="W13" s="5">
        <f t="shared" si="10"/>
        <v>0</v>
      </c>
      <c r="X13" s="5">
        <f t="shared" si="11"/>
        <v>0</v>
      </c>
      <c r="Y13" s="5">
        <f t="shared" si="16"/>
        <v>59</v>
      </c>
    </row>
    <row r="14" spans="1:25" ht="15.5" x14ac:dyDescent="0.35">
      <c r="A14" s="4">
        <v>45221</v>
      </c>
      <c r="B14" s="5">
        <f t="shared" si="15"/>
        <v>79</v>
      </c>
      <c r="C14" s="5">
        <f t="shared" si="15"/>
        <v>0</v>
      </c>
      <c r="D14" s="5">
        <f t="shared" si="17"/>
        <v>0</v>
      </c>
      <c r="E14" s="6">
        <f t="shared" si="3"/>
        <v>79</v>
      </c>
      <c r="F14" s="8">
        <f>SUM(F31,F48,F65,F88)</f>
        <v>1</v>
      </c>
      <c r="G14" s="8">
        <f>SUM(G31,G50,G67,G90)</f>
        <v>0</v>
      </c>
      <c r="H14" s="8">
        <f t="shared" ref="H14:L17" si="21">SUM(H31,H48,H65,H88)</f>
        <v>0</v>
      </c>
      <c r="I14" s="6">
        <f t="shared" si="21"/>
        <v>1</v>
      </c>
      <c r="J14" s="8">
        <f t="shared" si="21"/>
        <v>4</v>
      </c>
      <c r="K14" s="8">
        <f t="shared" si="21"/>
        <v>0</v>
      </c>
      <c r="L14" s="8">
        <f t="shared" si="21"/>
        <v>0</v>
      </c>
      <c r="M14" s="6">
        <f t="shared" si="18"/>
        <v>4</v>
      </c>
      <c r="N14" s="5">
        <f t="shared" si="6"/>
        <v>2</v>
      </c>
      <c r="O14" s="5">
        <f t="shared" si="6"/>
        <v>0</v>
      </c>
      <c r="P14" s="5">
        <f t="shared" si="6"/>
        <v>0</v>
      </c>
      <c r="Q14" s="6">
        <f t="shared" si="19"/>
        <v>2</v>
      </c>
      <c r="R14" s="5">
        <f t="shared" si="7"/>
        <v>0</v>
      </c>
      <c r="S14" s="5">
        <f t="shared" si="7"/>
        <v>0</v>
      </c>
      <c r="T14" s="5">
        <f t="shared" si="7"/>
        <v>0</v>
      </c>
      <c r="U14" s="6">
        <f t="shared" si="20"/>
        <v>0</v>
      </c>
      <c r="V14" s="5">
        <f t="shared" si="9"/>
        <v>72</v>
      </c>
      <c r="W14" s="5">
        <f t="shared" si="10"/>
        <v>0</v>
      </c>
      <c r="X14" s="5">
        <f t="shared" si="11"/>
        <v>0</v>
      </c>
      <c r="Y14" s="5">
        <f t="shared" si="16"/>
        <v>72</v>
      </c>
    </row>
    <row r="15" spans="1:25" ht="15.5" x14ac:dyDescent="0.35">
      <c r="A15" s="4">
        <v>45252</v>
      </c>
      <c r="B15" s="5">
        <f t="shared" si="15"/>
        <v>88</v>
      </c>
      <c r="C15" s="5">
        <f t="shared" si="15"/>
        <v>0</v>
      </c>
      <c r="D15" s="5">
        <f t="shared" si="17"/>
        <v>3</v>
      </c>
      <c r="E15" s="6">
        <f t="shared" si="3"/>
        <v>91</v>
      </c>
      <c r="F15" s="8">
        <f>SUM(F32,F49,F66,F89)</f>
        <v>2</v>
      </c>
      <c r="G15" s="8">
        <f>SUM(G32,G53,G70,G93)</f>
        <v>0</v>
      </c>
      <c r="H15" s="8">
        <f t="shared" si="21"/>
        <v>2</v>
      </c>
      <c r="I15" s="6">
        <f t="shared" si="21"/>
        <v>4</v>
      </c>
      <c r="J15" s="8">
        <f t="shared" si="21"/>
        <v>2</v>
      </c>
      <c r="K15" s="8">
        <f t="shared" si="21"/>
        <v>0</v>
      </c>
      <c r="L15" s="8">
        <f t="shared" si="21"/>
        <v>0</v>
      </c>
      <c r="M15" s="6">
        <f t="shared" si="18"/>
        <v>2</v>
      </c>
      <c r="N15" s="5">
        <f t="shared" si="6"/>
        <v>4</v>
      </c>
      <c r="O15" s="5">
        <f t="shared" si="6"/>
        <v>0</v>
      </c>
      <c r="P15" s="5">
        <f t="shared" si="6"/>
        <v>1</v>
      </c>
      <c r="Q15" s="6">
        <f t="shared" si="19"/>
        <v>5</v>
      </c>
      <c r="R15" s="5">
        <f t="shared" si="7"/>
        <v>2</v>
      </c>
      <c r="S15" s="5">
        <f t="shared" si="7"/>
        <v>0</v>
      </c>
      <c r="T15" s="5">
        <f t="shared" si="7"/>
        <v>0</v>
      </c>
      <c r="U15" s="6">
        <f t="shared" si="20"/>
        <v>2</v>
      </c>
      <c r="V15" s="5">
        <f t="shared" si="9"/>
        <v>78</v>
      </c>
      <c r="W15" s="5">
        <f t="shared" si="10"/>
        <v>0</v>
      </c>
      <c r="X15" s="5">
        <f t="shared" si="11"/>
        <v>0</v>
      </c>
      <c r="Y15" s="5">
        <f t="shared" si="16"/>
        <v>78</v>
      </c>
    </row>
    <row r="16" spans="1:25" ht="15.5" x14ac:dyDescent="0.35">
      <c r="A16" s="4">
        <v>45282</v>
      </c>
      <c r="B16" s="5">
        <f t="shared" si="15"/>
        <v>132</v>
      </c>
      <c r="C16" s="5">
        <f t="shared" si="15"/>
        <v>1</v>
      </c>
      <c r="D16" s="5">
        <f t="shared" si="17"/>
        <v>0</v>
      </c>
      <c r="E16" s="6">
        <f t="shared" si="3"/>
        <v>133</v>
      </c>
      <c r="F16" s="8">
        <f>SUM(F33,F50,F67,F90)</f>
        <v>0</v>
      </c>
      <c r="G16" s="8">
        <f>SUM(G33,G54,G71,G94)</f>
        <v>0</v>
      </c>
      <c r="H16" s="8">
        <f t="shared" si="21"/>
        <v>0</v>
      </c>
      <c r="I16" s="6">
        <f t="shared" si="21"/>
        <v>0</v>
      </c>
      <c r="J16" s="8">
        <f t="shared" si="21"/>
        <v>3</v>
      </c>
      <c r="K16" s="8">
        <f t="shared" si="21"/>
        <v>0</v>
      </c>
      <c r="L16" s="8">
        <f t="shared" si="21"/>
        <v>0</v>
      </c>
      <c r="M16" s="6">
        <f t="shared" si="18"/>
        <v>3</v>
      </c>
      <c r="N16" s="5">
        <f t="shared" si="6"/>
        <v>0</v>
      </c>
      <c r="O16" s="5">
        <f t="shared" si="6"/>
        <v>0</v>
      </c>
      <c r="P16" s="5">
        <f t="shared" si="6"/>
        <v>0</v>
      </c>
      <c r="Q16" s="6">
        <f t="shared" si="19"/>
        <v>0</v>
      </c>
      <c r="R16" s="5">
        <f t="shared" si="7"/>
        <v>3</v>
      </c>
      <c r="S16" s="5">
        <f t="shared" si="7"/>
        <v>1</v>
      </c>
      <c r="T16" s="5">
        <f t="shared" si="7"/>
        <v>0</v>
      </c>
      <c r="U16" s="6">
        <f t="shared" si="20"/>
        <v>4</v>
      </c>
      <c r="V16" s="5">
        <f>SUM(V33,V50,V67,B107,C107,I107,J107)</f>
        <v>126</v>
      </c>
      <c r="W16" s="5">
        <f>SUM(W33,W50,W67,W90,D108,K108)</f>
        <v>0</v>
      </c>
      <c r="X16" s="5">
        <f>SUM(X33,X50,X67,X90,E108,L108)</f>
        <v>0</v>
      </c>
      <c r="Y16" s="5">
        <f t="shared" si="16"/>
        <v>126</v>
      </c>
    </row>
    <row r="17" spans="1:25" ht="15.5" x14ac:dyDescent="0.35">
      <c r="A17" s="4">
        <v>45313</v>
      </c>
      <c r="B17" s="5">
        <f t="shared" si="15"/>
        <v>177</v>
      </c>
      <c r="C17" s="5">
        <f t="shared" si="15"/>
        <v>0</v>
      </c>
      <c r="D17" s="5">
        <f t="shared" si="17"/>
        <v>2</v>
      </c>
      <c r="E17" s="6">
        <f t="shared" si="3"/>
        <v>179</v>
      </c>
      <c r="F17" s="8">
        <f>SUM(F34,F51,F68,F91)</f>
        <v>0</v>
      </c>
      <c r="G17" s="8">
        <f>SUM(G34,G55,G72,G95)</f>
        <v>0</v>
      </c>
      <c r="H17" s="8">
        <f t="shared" si="21"/>
        <v>0</v>
      </c>
      <c r="I17" s="6">
        <f t="shared" si="21"/>
        <v>0</v>
      </c>
      <c r="J17" s="8">
        <f t="shared" si="21"/>
        <v>6</v>
      </c>
      <c r="K17" s="8">
        <f t="shared" si="21"/>
        <v>0</v>
      </c>
      <c r="L17" s="8">
        <f t="shared" si="21"/>
        <v>2</v>
      </c>
      <c r="M17" s="6">
        <f t="shared" si="18"/>
        <v>8</v>
      </c>
      <c r="N17" s="5">
        <f t="shared" si="6"/>
        <v>2</v>
      </c>
      <c r="O17" s="5">
        <f t="shared" si="6"/>
        <v>0</v>
      </c>
      <c r="P17" s="5">
        <f t="shared" si="6"/>
        <v>0</v>
      </c>
      <c r="Q17" s="6">
        <f t="shared" si="19"/>
        <v>2</v>
      </c>
      <c r="R17" s="5">
        <f t="shared" si="7"/>
        <v>0</v>
      </c>
      <c r="S17" s="5">
        <f t="shared" si="7"/>
        <v>0</v>
      </c>
      <c r="T17" s="5">
        <f t="shared" si="7"/>
        <v>0</v>
      </c>
      <c r="U17" s="6">
        <f t="shared" si="20"/>
        <v>0</v>
      </c>
      <c r="V17" s="5">
        <f>SUM(V34,V51,V68,B108,C108,I108,J108)</f>
        <v>169</v>
      </c>
      <c r="W17" s="5">
        <f>SUM(W34,W51,W68,W91,D110,K110)</f>
        <v>0</v>
      </c>
      <c r="X17" s="5">
        <f>SUM(X34,X51,X68,X91,E110,L110)</f>
        <v>0</v>
      </c>
      <c r="Y17" s="5">
        <f t="shared" si="16"/>
        <v>169</v>
      </c>
    </row>
    <row r="18" spans="1:25" ht="16" thickBot="1" x14ac:dyDescent="0.4">
      <c r="A18" s="9"/>
      <c r="B18" s="10"/>
      <c r="C18" s="10"/>
      <c r="D18" s="10"/>
      <c r="E18" s="11"/>
      <c r="F18" s="10"/>
      <c r="G18" s="10"/>
      <c r="H18" s="10"/>
      <c r="I18" s="11"/>
      <c r="J18" s="10"/>
      <c r="K18" s="10"/>
      <c r="L18" s="12"/>
      <c r="M18" s="11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</row>
    <row r="19" spans="1:25" ht="16" thickBot="1" x14ac:dyDescent="0.4">
      <c r="A19" s="112" t="s">
        <v>19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/>
    </row>
    <row r="20" spans="1:25" ht="15.5" x14ac:dyDescent="0.35">
      <c r="A20" s="115" t="s">
        <v>4</v>
      </c>
      <c r="B20" s="115"/>
      <c r="C20" s="115"/>
      <c r="D20" s="115"/>
      <c r="E20" s="116"/>
      <c r="F20" s="118" t="s">
        <v>7</v>
      </c>
      <c r="G20" s="111"/>
      <c r="H20" s="111"/>
      <c r="I20" s="119"/>
      <c r="J20" s="118" t="s">
        <v>8</v>
      </c>
      <c r="K20" s="111"/>
      <c r="L20" s="111"/>
      <c r="M20" s="119"/>
      <c r="N20" s="118" t="s">
        <v>9</v>
      </c>
      <c r="O20" s="111"/>
      <c r="P20" s="111"/>
      <c r="Q20" s="119"/>
      <c r="R20" s="118" t="s">
        <v>10</v>
      </c>
      <c r="S20" s="111"/>
      <c r="T20" s="111"/>
      <c r="U20" s="119"/>
      <c r="V20" s="118" t="s">
        <v>11</v>
      </c>
      <c r="W20" s="111"/>
      <c r="X20" s="111"/>
      <c r="Y20" s="119"/>
    </row>
    <row r="21" spans="1:25" ht="15.5" x14ac:dyDescent="0.35">
      <c r="A21" s="3" t="s">
        <v>5</v>
      </c>
      <c r="B21" s="29" t="s">
        <v>6</v>
      </c>
      <c r="C21" s="29" t="s">
        <v>2</v>
      </c>
      <c r="D21" s="29" t="s">
        <v>3</v>
      </c>
      <c r="E21" s="31" t="s">
        <v>4</v>
      </c>
      <c r="F21" s="28" t="s">
        <v>6</v>
      </c>
      <c r="G21" s="29" t="s">
        <v>2</v>
      </c>
      <c r="H21" s="29" t="s">
        <v>3</v>
      </c>
      <c r="I21" s="31" t="s">
        <v>4</v>
      </c>
      <c r="J21" s="28" t="s">
        <v>6</v>
      </c>
      <c r="K21" s="29" t="s">
        <v>2</v>
      </c>
      <c r="L21" s="29" t="s">
        <v>3</v>
      </c>
      <c r="M21" s="31" t="s">
        <v>4</v>
      </c>
      <c r="N21" s="28" t="s">
        <v>6</v>
      </c>
      <c r="O21" s="29" t="s">
        <v>2</v>
      </c>
      <c r="P21" s="29" t="s">
        <v>3</v>
      </c>
      <c r="Q21" s="31" t="s">
        <v>4</v>
      </c>
      <c r="R21" s="28" t="s">
        <v>6</v>
      </c>
      <c r="S21" s="29" t="s">
        <v>2</v>
      </c>
      <c r="T21" s="29" t="s">
        <v>3</v>
      </c>
      <c r="U21" s="31" t="s">
        <v>4</v>
      </c>
      <c r="V21" s="28" t="s">
        <v>6</v>
      </c>
      <c r="W21" s="29" t="s">
        <v>2</v>
      </c>
      <c r="X21" s="29" t="s">
        <v>3</v>
      </c>
      <c r="Y21" s="31" t="s">
        <v>4</v>
      </c>
    </row>
    <row r="22" spans="1:25" ht="15.5" x14ac:dyDescent="0.35">
      <c r="A22" s="4">
        <v>44948</v>
      </c>
      <c r="B22" s="5">
        <f t="shared" ref="B22:B29" si="22">SUM(F22,J22,N22,R22,V22)</f>
        <v>12</v>
      </c>
      <c r="C22" s="5">
        <f t="shared" ref="C22:C29" si="23">SUM(G22,K22,O22,S22,W22)</f>
        <v>0</v>
      </c>
      <c r="D22" s="5">
        <f t="shared" ref="D22:D29" si="24">SUM(H22,L22,P22,T22,X22)</f>
        <v>0</v>
      </c>
      <c r="E22" s="6">
        <f t="shared" ref="E22:E29" si="25">SUM(B22:D22)</f>
        <v>12</v>
      </c>
      <c r="F22" s="8">
        <v>0</v>
      </c>
      <c r="G22" s="5">
        <v>0</v>
      </c>
      <c r="H22" s="5">
        <v>0</v>
      </c>
      <c r="I22" s="6">
        <f t="shared" ref="I22:I29" si="26">SUM(F22:H22)</f>
        <v>0</v>
      </c>
      <c r="J22" s="8">
        <v>3</v>
      </c>
      <c r="K22" s="5">
        <v>0</v>
      </c>
      <c r="L22" s="5">
        <v>0</v>
      </c>
      <c r="M22" s="6">
        <f t="shared" ref="M22:M29" si="27">SUM(J22:L22)</f>
        <v>3</v>
      </c>
      <c r="N22" s="8">
        <v>6</v>
      </c>
      <c r="O22" s="5">
        <v>0</v>
      </c>
      <c r="P22" s="5">
        <v>0</v>
      </c>
      <c r="Q22" s="6">
        <f t="shared" ref="Q22:Q29" si="28">SUM(N22:P22)</f>
        <v>6</v>
      </c>
      <c r="R22" s="8">
        <v>0</v>
      </c>
      <c r="S22" s="5">
        <v>0</v>
      </c>
      <c r="T22" s="5">
        <v>0</v>
      </c>
      <c r="U22" s="6">
        <f t="shared" ref="U22:U29" si="29">SUM(R22:T22)</f>
        <v>0</v>
      </c>
      <c r="V22" s="8">
        <v>3</v>
      </c>
      <c r="W22" s="5">
        <v>0</v>
      </c>
      <c r="X22" s="5">
        <v>0</v>
      </c>
      <c r="Y22" s="6">
        <f t="shared" ref="Y22:Y28" si="30">SUM(V22:X22)</f>
        <v>3</v>
      </c>
    </row>
    <row r="23" spans="1:25" ht="15.5" x14ac:dyDescent="0.35">
      <c r="A23" s="4">
        <v>44979</v>
      </c>
      <c r="B23" s="5">
        <f t="shared" si="22"/>
        <v>30</v>
      </c>
      <c r="C23" s="5">
        <f t="shared" si="23"/>
        <v>18</v>
      </c>
      <c r="D23" s="5">
        <f t="shared" si="24"/>
        <v>0</v>
      </c>
      <c r="E23" s="6">
        <f t="shared" si="25"/>
        <v>48</v>
      </c>
      <c r="F23" s="8">
        <v>0</v>
      </c>
      <c r="G23" s="5">
        <v>0</v>
      </c>
      <c r="H23" s="5">
        <v>0</v>
      </c>
      <c r="I23" s="6">
        <f t="shared" si="26"/>
        <v>0</v>
      </c>
      <c r="J23" s="8">
        <v>17</v>
      </c>
      <c r="K23" s="5">
        <v>18</v>
      </c>
      <c r="L23" s="5">
        <v>0</v>
      </c>
      <c r="M23" s="6">
        <f t="shared" si="27"/>
        <v>35</v>
      </c>
      <c r="N23" s="8">
        <v>3</v>
      </c>
      <c r="O23" s="5">
        <v>0</v>
      </c>
      <c r="P23" s="5">
        <v>0</v>
      </c>
      <c r="Q23" s="6">
        <f t="shared" si="28"/>
        <v>3</v>
      </c>
      <c r="R23" s="8">
        <v>0</v>
      </c>
      <c r="S23" s="5">
        <v>0</v>
      </c>
      <c r="T23" s="5">
        <v>0</v>
      </c>
      <c r="U23" s="6">
        <f t="shared" si="29"/>
        <v>0</v>
      </c>
      <c r="V23" s="8">
        <v>10</v>
      </c>
      <c r="W23" s="5">
        <v>0</v>
      </c>
      <c r="X23" s="5">
        <v>0</v>
      </c>
      <c r="Y23" s="6">
        <f t="shared" si="30"/>
        <v>10</v>
      </c>
    </row>
    <row r="24" spans="1:25" ht="15.5" x14ac:dyDescent="0.35">
      <c r="A24" s="4">
        <v>45007</v>
      </c>
      <c r="B24" s="5">
        <f t="shared" si="22"/>
        <v>18</v>
      </c>
      <c r="C24" s="5">
        <f t="shared" si="23"/>
        <v>0</v>
      </c>
      <c r="D24" s="5">
        <f t="shared" si="24"/>
        <v>0</v>
      </c>
      <c r="E24" s="6">
        <f t="shared" si="25"/>
        <v>18</v>
      </c>
      <c r="F24" s="8">
        <v>2</v>
      </c>
      <c r="G24" s="5">
        <v>0</v>
      </c>
      <c r="H24" s="5">
        <v>0</v>
      </c>
      <c r="I24" s="6">
        <f t="shared" si="26"/>
        <v>2</v>
      </c>
      <c r="J24" s="8">
        <v>4</v>
      </c>
      <c r="K24" s="5">
        <v>0</v>
      </c>
      <c r="L24" s="5">
        <v>0</v>
      </c>
      <c r="M24" s="6">
        <f t="shared" si="27"/>
        <v>4</v>
      </c>
      <c r="N24" s="8">
        <v>4</v>
      </c>
      <c r="O24" s="5">
        <v>0</v>
      </c>
      <c r="P24" s="5">
        <v>0</v>
      </c>
      <c r="Q24" s="6">
        <f t="shared" si="28"/>
        <v>4</v>
      </c>
      <c r="R24" s="8">
        <v>0</v>
      </c>
      <c r="S24" s="5">
        <v>0</v>
      </c>
      <c r="T24" s="5">
        <v>0</v>
      </c>
      <c r="U24" s="6">
        <f t="shared" si="29"/>
        <v>0</v>
      </c>
      <c r="V24" s="8">
        <v>8</v>
      </c>
      <c r="W24" s="5">
        <v>0</v>
      </c>
      <c r="X24" s="5">
        <v>0</v>
      </c>
      <c r="Y24" s="6">
        <f t="shared" si="30"/>
        <v>8</v>
      </c>
    </row>
    <row r="25" spans="1:25" ht="15.5" x14ac:dyDescent="0.35">
      <c r="A25" s="4">
        <v>45038</v>
      </c>
      <c r="B25" s="5">
        <f t="shared" si="22"/>
        <v>22</v>
      </c>
      <c r="C25" s="5">
        <f t="shared" si="23"/>
        <v>2</v>
      </c>
      <c r="D25" s="5">
        <f t="shared" si="24"/>
        <v>1</v>
      </c>
      <c r="E25" s="6">
        <f t="shared" si="25"/>
        <v>25</v>
      </c>
      <c r="F25" s="8">
        <v>4</v>
      </c>
      <c r="G25" s="5">
        <v>0</v>
      </c>
      <c r="H25" s="5">
        <v>0</v>
      </c>
      <c r="I25" s="6">
        <f t="shared" si="26"/>
        <v>4</v>
      </c>
      <c r="J25" s="8">
        <v>8</v>
      </c>
      <c r="K25" s="5">
        <v>2</v>
      </c>
      <c r="L25" s="5">
        <v>0</v>
      </c>
      <c r="M25" s="6">
        <f t="shared" si="27"/>
        <v>10</v>
      </c>
      <c r="N25" s="8">
        <v>5</v>
      </c>
      <c r="O25" s="5">
        <v>0</v>
      </c>
      <c r="P25" s="5">
        <v>0</v>
      </c>
      <c r="Q25" s="6">
        <f t="shared" si="28"/>
        <v>5</v>
      </c>
      <c r="R25" s="8">
        <v>0</v>
      </c>
      <c r="S25" s="5">
        <v>0</v>
      </c>
      <c r="T25" s="5">
        <v>0</v>
      </c>
      <c r="U25" s="6">
        <f t="shared" si="29"/>
        <v>0</v>
      </c>
      <c r="V25" s="8">
        <v>5</v>
      </c>
      <c r="W25" s="5">
        <v>0</v>
      </c>
      <c r="X25" s="5">
        <v>1</v>
      </c>
      <c r="Y25" s="6">
        <f t="shared" si="30"/>
        <v>6</v>
      </c>
    </row>
    <row r="26" spans="1:25" ht="15.5" x14ac:dyDescent="0.35">
      <c r="A26" s="4">
        <v>45068</v>
      </c>
      <c r="B26" s="5">
        <f t="shared" si="22"/>
        <v>12</v>
      </c>
      <c r="C26" s="5">
        <f t="shared" si="23"/>
        <v>1</v>
      </c>
      <c r="D26" s="5">
        <f t="shared" si="24"/>
        <v>1</v>
      </c>
      <c r="E26" s="6">
        <f t="shared" si="25"/>
        <v>14</v>
      </c>
      <c r="F26" s="8">
        <v>1</v>
      </c>
      <c r="G26" s="5">
        <v>0</v>
      </c>
      <c r="H26" s="5">
        <v>0</v>
      </c>
      <c r="I26" s="6">
        <f t="shared" si="26"/>
        <v>1</v>
      </c>
      <c r="J26" s="8">
        <v>2</v>
      </c>
      <c r="K26" s="5">
        <v>0</v>
      </c>
      <c r="L26" s="5">
        <v>0</v>
      </c>
      <c r="M26" s="6">
        <f t="shared" si="27"/>
        <v>2</v>
      </c>
      <c r="N26" s="8">
        <v>6</v>
      </c>
      <c r="O26" s="5">
        <v>0</v>
      </c>
      <c r="P26" s="5">
        <v>1</v>
      </c>
      <c r="Q26" s="6">
        <f t="shared" si="28"/>
        <v>7</v>
      </c>
      <c r="R26" s="8">
        <v>0</v>
      </c>
      <c r="S26" s="5">
        <v>0</v>
      </c>
      <c r="T26" s="5">
        <v>0</v>
      </c>
      <c r="U26" s="6">
        <f t="shared" si="29"/>
        <v>0</v>
      </c>
      <c r="V26" s="8">
        <v>3</v>
      </c>
      <c r="W26" s="5">
        <v>1</v>
      </c>
      <c r="X26" s="5">
        <v>0</v>
      </c>
      <c r="Y26" s="6">
        <f t="shared" si="30"/>
        <v>4</v>
      </c>
    </row>
    <row r="27" spans="1:25" ht="15.5" x14ac:dyDescent="0.35">
      <c r="A27" s="4">
        <v>45099</v>
      </c>
      <c r="B27" s="5">
        <f t="shared" si="22"/>
        <v>13</v>
      </c>
      <c r="C27" s="5">
        <f t="shared" si="23"/>
        <v>0</v>
      </c>
      <c r="D27" s="5">
        <f t="shared" si="24"/>
        <v>0</v>
      </c>
      <c r="E27" s="6">
        <f t="shared" si="25"/>
        <v>13</v>
      </c>
      <c r="F27" s="8">
        <v>5</v>
      </c>
      <c r="G27" s="5">
        <v>0</v>
      </c>
      <c r="H27" s="5">
        <v>0</v>
      </c>
      <c r="I27" s="6">
        <f t="shared" si="26"/>
        <v>5</v>
      </c>
      <c r="J27" s="8">
        <v>2</v>
      </c>
      <c r="K27" s="5">
        <v>0</v>
      </c>
      <c r="L27" s="5">
        <v>0</v>
      </c>
      <c r="M27" s="6">
        <f t="shared" si="27"/>
        <v>2</v>
      </c>
      <c r="N27" s="8">
        <v>3</v>
      </c>
      <c r="O27" s="5">
        <v>0</v>
      </c>
      <c r="P27" s="5">
        <v>0</v>
      </c>
      <c r="Q27" s="6">
        <f t="shared" si="28"/>
        <v>3</v>
      </c>
      <c r="R27" s="8">
        <v>0</v>
      </c>
      <c r="S27" s="5">
        <v>0</v>
      </c>
      <c r="T27" s="5">
        <v>0</v>
      </c>
      <c r="U27" s="6">
        <f t="shared" si="29"/>
        <v>0</v>
      </c>
      <c r="V27" s="8">
        <v>3</v>
      </c>
      <c r="W27" s="5">
        <v>0</v>
      </c>
      <c r="X27" s="5">
        <v>0</v>
      </c>
      <c r="Y27" s="6">
        <f t="shared" si="30"/>
        <v>3</v>
      </c>
    </row>
    <row r="28" spans="1:25" ht="15.5" x14ac:dyDescent="0.35">
      <c r="A28" s="4">
        <v>45129</v>
      </c>
      <c r="B28" s="5">
        <f t="shared" si="22"/>
        <v>22</v>
      </c>
      <c r="C28" s="5">
        <f t="shared" si="23"/>
        <v>0</v>
      </c>
      <c r="D28" s="5">
        <f t="shared" si="24"/>
        <v>2</v>
      </c>
      <c r="E28" s="6">
        <f t="shared" si="25"/>
        <v>24</v>
      </c>
      <c r="F28" s="8">
        <v>4</v>
      </c>
      <c r="G28" s="5">
        <v>0</v>
      </c>
      <c r="H28" s="5">
        <v>0</v>
      </c>
      <c r="I28" s="6">
        <f t="shared" si="26"/>
        <v>4</v>
      </c>
      <c r="J28" s="8">
        <v>5</v>
      </c>
      <c r="K28" s="5">
        <v>0</v>
      </c>
      <c r="L28" s="5">
        <v>2</v>
      </c>
      <c r="M28" s="6">
        <f t="shared" si="27"/>
        <v>7</v>
      </c>
      <c r="N28" s="8">
        <v>6</v>
      </c>
      <c r="O28" s="5">
        <v>0</v>
      </c>
      <c r="P28" s="5">
        <v>0</v>
      </c>
      <c r="Q28" s="6">
        <f t="shared" si="28"/>
        <v>6</v>
      </c>
      <c r="R28" s="8">
        <v>0</v>
      </c>
      <c r="S28" s="5">
        <v>0</v>
      </c>
      <c r="T28" s="5">
        <v>0</v>
      </c>
      <c r="U28" s="6">
        <f t="shared" si="29"/>
        <v>0</v>
      </c>
      <c r="V28" s="8">
        <v>7</v>
      </c>
      <c r="W28" s="5">
        <v>0</v>
      </c>
      <c r="X28" s="5">
        <v>0</v>
      </c>
      <c r="Y28" s="6">
        <f t="shared" si="30"/>
        <v>7</v>
      </c>
    </row>
    <row r="29" spans="1:25" ht="15.5" x14ac:dyDescent="0.35">
      <c r="A29" s="4">
        <v>45160</v>
      </c>
      <c r="B29" s="5">
        <f t="shared" si="22"/>
        <v>12</v>
      </c>
      <c r="C29" s="5">
        <f t="shared" si="23"/>
        <v>0</v>
      </c>
      <c r="D29" s="5">
        <f t="shared" si="24"/>
        <v>0</v>
      </c>
      <c r="E29" s="6">
        <f t="shared" si="25"/>
        <v>12</v>
      </c>
      <c r="F29" s="8">
        <v>3</v>
      </c>
      <c r="G29" s="5">
        <v>0</v>
      </c>
      <c r="H29" s="5">
        <v>0</v>
      </c>
      <c r="I29" s="6">
        <f t="shared" si="26"/>
        <v>3</v>
      </c>
      <c r="J29" s="8">
        <v>2</v>
      </c>
      <c r="K29" s="5">
        <v>0</v>
      </c>
      <c r="L29" s="5">
        <v>0</v>
      </c>
      <c r="M29" s="6">
        <f t="shared" si="27"/>
        <v>2</v>
      </c>
      <c r="N29" s="8">
        <v>3</v>
      </c>
      <c r="O29" s="5">
        <v>0</v>
      </c>
      <c r="P29" s="5">
        <v>0</v>
      </c>
      <c r="Q29" s="6">
        <f t="shared" si="28"/>
        <v>3</v>
      </c>
      <c r="R29" s="8">
        <v>0</v>
      </c>
      <c r="S29" s="5">
        <v>0</v>
      </c>
      <c r="T29" s="5">
        <v>0</v>
      </c>
      <c r="U29" s="6">
        <f t="shared" si="29"/>
        <v>0</v>
      </c>
      <c r="V29" s="8">
        <v>4</v>
      </c>
      <c r="W29" s="5">
        <v>0</v>
      </c>
      <c r="X29" s="5">
        <v>0</v>
      </c>
      <c r="Y29" s="6">
        <f t="shared" ref="Y29:Y34" si="31">SUM(V29:X29)</f>
        <v>4</v>
      </c>
    </row>
    <row r="30" spans="1:25" ht="15.5" x14ac:dyDescent="0.35">
      <c r="A30" s="4">
        <v>45191</v>
      </c>
      <c r="B30" s="5">
        <f t="shared" ref="B30:B34" si="32">SUM(F30,J30,N30,R30,V30)</f>
        <v>12</v>
      </c>
      <c r="C30" s="5">
        <f t="shared" ref="C30:C34" si="33">SUM(G30,K30,O30,S30,W30)</f>
        <v>0</v>
      </c>
      <c r="D30" s="5">
        <f t="shared" ref="D30:D34" si="34">SUM(H30,L30,P30,T30,X30)</f>
        <v>0</v>
      </c>
      <c r="E30" s="6">
        <f t="shared" ref="E30:E34" si="35">SUM(B30:D30)</f>
        <v>12</v>
      </c>
      <c r="F30" s="5">
        <v>2</v>
      </c>
      <c r="G30" s="5">
        <v>0</v>
      </c>
      <c r="H30" s="5">
        <v>0</v>
      </c>
      <c r="I30" s="6">
        <f>SUM(F30:H30)</f>
        <v>2</v>
      </c>
      <c r="J30" s="5">
        <v>2</v>
      </c>
      <c r="K30" s="5">
        <v>0</v>
      </c>
      <c r="L30" s="5">
        <v>0</v>
      </c>
      <c r="M30" s="6">
        <f t="shared" ref="M30:M34" si="36">SUM(J30:L30)</f>
        <v>2</v>
      </c>
      <c r="N30" s="5">
        <v>2</v>
      </c>
      <c r="O30" s="5">
        <v>0</v>
      </c>
      <c r="P30" s="5">
        <v>0</v>
      </c>
      <c r="Q30" s="6">
        <f t="shared" ref="Q30:Q34" si="37">SUM(N30:P30)</f>
        <v>2</v>
      </c>
      <c r="R30" s="5">
        <v>0</v>
      </c>
      <c r="S30" s="5">
        <v>0</v>
      </c>
      <c r="T30" s="5">
        <v>0</v>
      </c>
      <c r="U30" s="6">
        <f t="shared" ref="U30:U34" si="38">SUM(R30:T30)</f>
        <v>0</v>
      </c>
      <c r="V30" s="5">
        <v>6</v>
      </c>
      <c r="W30" s="5">
        <v>0</v>
      </c>
      <c r="X30" s="5">
        <v>0</v>
      </c>
      <c r="Y30" s="14">
        <f t="shared" si="31"/>
        <v>6</v>
      </c>
    </row>
    <row r="31" spans="1:25" ht="15.5" x14ac:dyDescent="0.35">
      <c r="A31" s="4">
        <v>45221</v>
      </c>
      <c r="B31" s="5">
        <f t="shared" si="32"/>
        <v>13</v>
      </c>
      <c r="C31" s="5">
        <f t="shared" si="33"/>
        <v>0</v>
      </c>
      <c r="D31" s="5">
        <f t="shared" si="34"/>
        <v>0</v>
      </c>
      <c r="E31" s="6">
        <f t="shared" si="35"/>
        <v>13</v>
      </c>
      <c r="F31" s="5">
        <v>1</v>
      </c>
      <c r="G31" s="5">
        <v>0</v>
      </c>
      <c r="H31" s="5">
        <v>0</v>
      </c>
      <c r="I31" s="6">
        <f>SUM(F31:H31)</f>
        <v>1</v>
      </c>
      <c r="J31" s="5">
        <v>4</v>
      </c>
      <c r="K31" s="5">
        <v>0</v>
      </c>
      <c r="L31" s="5">
        <v>0</v>
      </c>
      <c r="M31" s="6">
        <f t="shared" si="36"/>
        <v>4</v>
      </c>
      <c r="N31" s="5">
        <v>2</v>
      </c>
      <c r="O31" s="5">
        <v>0</v>
      </c>
      <c r="P31" s="5">
        <v>0</v>
      </c>
      <c r="Q31" s="6">
        <f t="shared" si="37"/>
        <v>2</v>
      </c>
      <c r="R31" s="5">
        <v>0</v>
      </c>
      <c r="S31" s="5">
        <v>0</v>
      </c>
      <c r="T31" s="5">
        <v>0</v>
      </c>
      <c r="U31" s="6">
        <f t="shared" si="38"/>
        <v>0</v>
      </c>
      <c r="V31" s="5">
        <v>6</v>
      </c>
      <c r="W31" s="5">
        <v>0</v>
      </c>
      <c r="X31" s="5">
        <v>0</v>
      </c>
      <c r="Y31" s="14">
        <f t="shared" si="31"/>
        <v>6</v>
      </c>
    </row>
    <row r="32" spans="1:25" ht="15.5" x14ac:dyDescent="0.35">
      <c r="A32" s="4">
        <v>45252</v>
      </c>
      <c r="B32" s="5">
        <f t="shared" si="32"/>
        <v>9</v>
      </c>
      <c r="C32" s="5">
        <f t="shared" si="33"/>
        <v>0</v>
      </c>
      <c r="D32" s="5">
        <f t="shared" si="34"/>
        <v>2</v>
      </c>
      <c r="E32" s="6">
        <f t="shared" si="35"/>
        <v>11</v>
      </c>
      <c r="F32" s="5">
        <v>2</v>
      </c>
      <c r="G32" s="5">
        <v>0</v>
      </c>
      <c r="H32" s="5">
        <v>2</v>
      </c>
      <c r="I32" s="6">
        <f>SUM(F32:H32)</f>
        <v>4</v>
      </c>
      <c r="J32" s="5">
        <v>2</v>
      </c>
      <c r="K32" s="5">
        <v>0</v>
      </c>
      <c r="L32" s="5">
        <v>0</v>
      </c>
      <c r="M32" s="6">
        <f t="shared" si="36"/>
        <v>2</v>
      </c>
      <c r="N32" s="5">
        <v>1</v>
      </c>
      <c r="O32" s="5">
        <v>0</v>
      </c>
      <c r="P32" s="5">
        <v>0</v>
      </c>
      <c r="Q32" s="6">
        <f t="shared" si="37"/>
        <v>1</v>
      </c>
      <c r="R32" s="5">
        <v>0</v>
      </c>
      <c r="S32" s="5">
        <v>0</v>
      </c>
      <c r="T32" s="5">
        <v>0</v>
      </c>
      <c r="U32" s="6">
        <f t="shared" si="38"/>
        <v>0</v>
      </c>
      <c r="V32" s="5">
        <v>4</v>
      </c>
      <c r="W32" s="5">
        <v>0</v>
      </c>
      <c r="X32" s="5">
        <v>0</v>
      </c>
      <c r="Y32" s="14">
        <f t="shared" si="31"/>
        <v>4</v>
      </c>
    </row>
    <row r="33" spans="1:25" ht="15.5" x14ac:dyDescent="0.35">
      <c r="A33" s="4">
        <v>45282</v>
      </c>
      <c r="B33" s="5">
        <f t="shared" si="32"/>
        <v>4</v>
      </c>
      <c r="C33" s="5">
        <f t="shared" si="33"/>
        <v>0</v>
      </c>
      <c r="D33" s="5">
        <f t="shared" si="34"/>
        <v>0</v>
      </c>
      <c r="E33" s="6">
        <f t="shared" si="35"/>
        <v>4</v>
      </c>
      <c r="F33" s="5">
        <v>0</v>
      </c>
      <c r="G33" s="5">
        <v>0</v>
      </c>
      <c r="H33" s="5">
        <v>0</v>
      </c>
      <c r="I33" s="6">
        <f>SUM(F33:H33)</f>
        <v>0</v>
      </c>
      <c r="J33" s="5">
        <v>3</v>
      </c>
      <c r="K33" s="5">
        <v>0</v>
      </c>
      <c r="L33" s="5">
        <v>0</v>
      </c>
      <c r="M33" s="6">
        <f t="shared" si="36"/>
        <v>3</v>
      </c>
      <c r="N33" s="5">
        <v>0</v>
      </c>
      <c r="O33" s="5">
        <v>0</v>
      </c>
      <c r="P33" s="5">
        <v>0</v>
      </c>
      <c r="Q33" s="6">
        <f t="shared" si="37"/>
        <v>0</v>
      </c>
      <c r="R33" s="5">
        <v>0</v>
      </c>
      <c r="S33" s="5">
        <v>0</v>
      </c>
      <c r="T33" s="5">
        <v>0</v>
      </c>
      <c r="U33" s="6">
        <f t="shared" si="38"/>
        <v>0</v>
      </c>
      <c r="V33" s="5">
        <v>1</v>
      </c>
      <c r="W33" s="5">
        <v>0</v>
      </c>
      <c r="X33" s="5">
        <v>0</v>
      </c>
      <c r="Y33" s="14">
        <f t="shared" si="31"/>
        <v>1</v>
      </c>
    </row>
    <row r="34" spans="1:25" ht="15.5" x14ac:dyDescent="0.35">
      <c r="A34" s="4">
        <v>45313</v>
      </c>
      <c r="B34" s="5">
        <f t="shared" si="32"/>
        <v>19</v>
      </c>
      <c r="C34" s="5">
        <f t="shared" si="33"/>
        <v>0</v>
      </c>
      <c r="D34" s="5">
        <f t="shared" si="34"/>
        <v>2</v>
      </c>
      <c r="E34" s="6">
        <f t="shared" si="35"/>
        <v>21</v>
      </c>
      <c r="F34" s="5">
        <v>0</v>
      </c>
      <c r="G34" s="5">
        <v>0</v>
      </c>
      <c r="H34" s="5">
        <v>0</v>
      </c>
      <c r="I34" s="6">
        <f>SUM(F34:H34)</f>
        <v>0</v>
      </c>
      <c r="J34" s="5">
        <v>6</v>
      </c>
      <c r="K34" s="5">
        <v>0</v>
      </c>
      <c r="L34" s="5">
        <v>2</v>
      </c>
      <c r="M34" s="6">
        <f t="shared" si="36"/>
        <v>8</v>
      </c>
      <c r="N34" s="5">
        <v>2</v>
      </c>
      <c r="O34" s="5">
        <v>0</v>
      </c>
      <c r="P34" s="5">
        <v>0</v>
      </c>
      <c r="Q34" s="6">
        <f t="shared" si="37"/>
        <v>2</v>
      </c>
      <c r="R34" s="5">
        <v>0</v>
      </c>
      <c r="S34" s="5">
        <v>0</v>
      </c>
      <c r="T34" s="5">
        <v>0</v>
      </c>
      <c r="U34" s="6">
        <f t="shared" si="38"/>
        <v>0</v>
      </c>
      <c r="V34" s="5">
        <v>11</v>
      </c>
      <c r="W34" s="5">
        <v>0</v>
      </c>
      <c r="X34" s="5">
        <v>0</v>
      </c>
      <c r="Y34" s="14">
        <f t="shared" si="31"/>
        <v>11</v>
      </c>
    </row>
    <row r="35" spans="1:25" ht="16" thickBot="1" x14ac:dyDescent="0.4">
      <c r="A35" s="9"/>
      <c r="B35" s="10"/>
      <c r="C35" s="10"/>
      <c r="D35" s="10"/>
      <c r="E35" s="11"/>
      <c r="F35" s="10"/>
      <c r="G35" s="10"/>
      <c r="H35" s="10"/>
      <c r="I35" s="11"/>
      <c r="J35" s="10"/>
      <c r="K35" s="10"/>
      <c r="L35" s="10"/>
      <c r="M35" s="11"/>
      <c r="N35" s="10"/>
      <c r="O35" s="10"/>
      <c r="P35" s="10"/>
      <c r="Q35" s="11"/>
      <c r="R35" s="10"/>
      <c r="S35" s="10"/>
      <c r="T35" s="10"/>
      <c r="U35" s="11"/>
      <c r="V35" s="10"/>
      <c r="W35" s="10"/>
      <c r="X35" s="10"/>
      <c r="Y35" s="71"/>
    </row>
    <row r="36" spans="1:25" ht="16" thickBot="1" x14ac:dyDescent="0.4">
      <c r="A36" s="112" t="s">
        <v>20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</row>
    <row r="37" spans="1:25" ht="15.5" x14ac:dyDescent="0.35">
      <c r="A37" s="115" t="s">
        <v>4</v>
      </c>
      <c r="B37" s="115"/>
      <c r="C37" s="115"/>
      <c r="D37" s="115"/>
      <c r="E37" s="116"/>
      <c r="F37" s="115" t="s">
        <v>7</v>
      </c>
      <c r="G37" s="115"/>
      <c r="H37" s="115"/>
      <c r="I37" s="116"/>
      <c r="J37" s="115" t="s">
        <v>8</v>
      </c>
      <c r="K37" s="115"/>
      <c r="L37" s="115"/>
      <c r="M37" s="116"/>
      <c r="N37" s="115" t="s">
        <v>9</v>
      </c>
      <c r="O37" s="115"/>
      <c r="P37" s="115"/>
      <c r="Q37" s="116"/>
      <c r="R37" s="115" t="s">
        <v>10</v>
      </c>
      <c r="S37" s="115"/>
      <c r="T37" s="115"/>
      <c r="U37" s="116"/>
      <c r="V37" s="117" t="s">
        <v>11</v>
      </c>
      <c r="W37" s="115"/>
      <c r="X37" s="115"/>
      <c r="Y37" s="116"/>
    </row>
    <row r="38" spans="1:25" ht="15.5" x14ac:dyDescent="0.35">
      <c r="A38" s="3" t="s">
        <v>5</v>
      </c>
      <c r="B38" s="29" t="s">
        <v>6</v>
      </c>
      <c r="C38" s="29" t="s">
        <v>2</v>
      </c>
      <c r="D38" s="29" t="s">
        <v>3</v>
      </c>
      <c r="E38" s="31" t="s">
        <v>4</v>
      </c>
      <c r="F38" s="29" t="s">
        <v>6</v>
      </c>
      <c r="G38" s="29" t="s">
        <v>2</v>
      </c>
      <c r="H38" s="29" t="s">
        <v>3</v>
      </c>
      <c r="I38" s="31" t="s">
        <v>4</v>
      </c>
      <c r="J38" s="29" t="s">
        <v>6</v>
      </c>
      <c r="K38" s="29" t="s">
        <v>2</v>
      </c>
      <c r="L38" s="29" t="s">
        <v>3</v>
      </c>
      <c r="M38" s="31" t="s">
        <v>4</v>
      </c>
      <c r="N38" s="29" t="s">
        <v>6</v>
      </c>
      <c r="O38" s="29" t="s">
        <v>2</v>
      </c>
      <c r="P38" s="29" t="s">
        <v>3</v>
      </c>
      <c r="Q38" s="31" t="s">
        <v>4</v>
      </c>
      <c r="R38" s="29" t="s">
        <v>6</v>
      </c>
      <c r="S38" s="29" t="s">
        <v>2</v>
      </c>
      <c r="T38" s="29" t="s">
        <v>3</v>
      </c>
      <c r="U38" s="31" t="s">
        <v>4</v>
      </c>
      <c r="V38" s="28" t="s">
        <v>6</v>
      </c>
      <c r="W38" s="29" t="s">
        <v>2</v>
      </c>
      <c r="X38" s="29" t="s">
        <v>3</v>
      </c>
      <c r="Y38" s="31" t="s">
        <v>4</v>
      </c>
    </row>
    <row r="39" spans="1:25" ht="15.5" x14ac:dyDescent="0.35">
      <c r="A39" s="4">
        <v>44948</v>
      </c>
      <c r="B39" s="5">
        <f t="shared" ref="B39:B46" si="39">SUM(F39,J39,N39,R39,V39)</f>
        <v>4</v>
      </c>
      <c r="C39" s="5">
        <f t="shared" ref="C39:C46" si="40">SUM(G39,K39,O39,S39,W39)</f>
        <v>0</v>
      </c>
      <c r="D39" s="5">
        <f t="shared" ref="D39:D46" si="41">SUM(H39,L39,P39,T39,X39)</f>
        <v>0</v>
      </c>
      <c r="E39" s="6">
        <f t="shared" ref="E39:E46" si="42">SUM(B39:D39)</f>
        <v>4</v>
      </c>
      <c r="F39" s="5">
        <v>0</v>
      </c>
      <c r="G39" s="5">
        <v>0</v>
      </c>
      <c r="H39" s="5">
        <v>0</v>
      </c>
      <c r="I39" s="6">
        <f t="shared" ref="I39:I46" si="43">SUM(F39:H39)</f>
        <v>0</v>
      </c>
      <c r="J39" s="5">
        <v>0</v>
      </c>
      <c r="K39" s="5">
        <v>0</v>
      </c>
      <c r="L39" s="5">
        <v>0</v>
      </c>
      <c r="M39" s="6">
        <f t="shared" ref="M39:M46" si="44">SUM(J39:L39)</f>
        <v>0</v>
      </c>
      <c r="N39" s="5">
        <v>1</v>
      </c>
      <c r="O39" s="5">
        <v>0</v>
      </c>
      <c r="P39" s="5">
        <v>0</v>
      </c>
      <c r="Q39" s="6">
        <f t="shared" ref="Q39:Q46" si="45">SUM(N39:P39)</f>
        <v>1</v>
      </c>
      <c r="R39" s="5">
        <v>2</v>
      </c>
      <c r="S39" s="5">
        <v>0</v>
      </c>
      <c r="T39" s="5">
        <v>0</v>
      </c>
      <c r="U39" s="6">
        <f t="shared" ref="U39:U46" si="46">SUM(R39:T39)</f>
        <v>2</v>
      </c>
      <c r="V39" s="8">
        <v>1</v>
      </c>
      <c r="W39" s="5">
        <v>0</v>
      </c>
      <c r="X39" s="5">
        <v>0</v>
      </c>
      <c r="Y39" s="6">
        <f t="shared" ref="Y39:Y46" si="47">SUM(V39:X39)</f>
        <v>1</v>
      </c>
    </row>
    <row r="40" spans="1:25" ht="15.5" x14ac:dyDescent="0.35">
      <c r="A40" s="4">
        <v>44979</v>
      </c>
      <c r="B40" s="5">
        <f t="shared" si="39"/>
        <v>1</v>
      </c>
      <c r="C40" s="5">
        <f t="shared" si="40"/>
        <v>0</v>
      </c>
      <c r="D40" s="5">
        <f t="shared" si="41"/>
        <v>0</v>
      </c>
      <c r="E40" s="6">
        <f t="shared" si="42"/>
        <v>1</v>
      </c>
      <c r="F40" s="5">
        <v>0</v>
      </c>
      <c r="G40" s="5">
        <v>0</v>
      </c>
      <c r="H40" s="5">
        <v>0</v>
      </c>
      <c r="I40" s="6">
        <f t="shared" si="43"/>
        <v>0</v>
      </c>
      <c r="J40" s="5">
        <v>0</v>
      </c>
      <c r="K40" s="5">
        <v>0</v>
      </c>
      <c r="L40" s="5">
        <v>0</v>
      </c>
      <c r="M40" s="6">
        <f t="shared" si="44"/>
        <v>0</v>
      </c>
      <c r="N40" s="5">
        <v>1</v>
      </c>
      <c r="O40" s="5">
        <v>0</v>
      </c>
      <c r="P40" s="5">
        <v>0</v>
      </c>
      <c r="Q40" s="6">
        <f t="shared" si="45"/>
        <v>1</v>
      </c>
      <c r="R40" s="5">
        <v>0</v>
      </c>
      <c r="S40" s="5">
        <v>0</v>
      </c>
      <c r="T40" s="5">
        <v>0</v>
      </c>
      <c r="U40" s="6">
        <f t="shared" si="46"/>
        <v>0</v>
      </c>
      <c r="V40" s="8">
        <v>0</v>
      </c>
      <c r="W40" s="5">
        <v>0</v>
      </c>
      <c r="X40" s="5">
        <v>0</v>
      </c>
      <c r="Y40" s="6">
        <f t="shared" si="47"/>
        <v>0</v>
      </c>
    </row>
    <row r="41" spans="1:25" ht="15.5" x14ac:dyDescent="0.35">
      <c r="A41" s="4">
        <v>45007</v>
      </c>
      <c r="B41" s="5">
        <f t="shared" si="39"/>
        <v>1</v>
      </c>
      <c r="C41" s="5">
        <f t="shared" si="40"/>
        <v>0</v>
      </c>
      <c r="D41" s="5">
        <f t="shared" si="41"/>
        <v>0</v>
      </c>
      <c r="E41" s="6">
        <f t="shared" si="42"/>
        <v>1</v>
      </c>
      <c r="F41" s="5">
        <v>0</v>
      </c>
      <c r="G41" s="5">
        <v>0</v>
      </c>
      <c r="H41" s="5">
        <v>0</v>
      </c>
      <c r="I41" s="6">
        <f t="shared" si="43"/>
        <v>0</v>
      </c>
      <c r="J41" s="5">
        <v>0</v>
      </c>
      <c r="K41" s="5">
        <v>0</v>
      </c>
      <c r="L41" s="5">
        <v>0</v>
      </c>
      <c r="M41" s="6">
        <f t="shared" si="44"/>
        <v>0</v>
      </c>
      <c r="N41" s="5">
        <v>1</v>
      </c>
      <c r="O41" s="5">
        <v>0</v>
      </c>
      <c r="P41" s="5">
        <v>0</v>
      </c>
      <c r="Q41" s="6">
        <f t="shared" si="45"/>
        <v>1</v>
      </c>
      <c r="R41" s="5">
        <v>0</v>
      </c>
      <c r="S41" s="5">
        <v>0</v>
      </c>
      <c r="T41" s="5">
        <v>0</v>
      </c>
      <c r="U41" s="6">
        <v>0</v>
      </c>
      <c r="V41" s="8">
        <v>0</v>
      </c>
      <c r="W41" s="5">
        <v>0</v>
      </c>
      <c r="X41" s="5">
        <v>0</v>
      </c>
      <c r="Y41" s="6">
        <f t="shared" si="47"/>
        <v>0</v>
      </c>
    </row>
    <row r="42" spans="1:25" ht="15.5" x14ac:dyDescent="0.35">
      <c r="A42" s="4">
        <v>45038</v>
      </c>
      <c r="B42" s="5">
        <f t="shared" si="39"/>
        <v>1</v>
      </c>
      <c r="C42" s="5">
        <f t="shared" si="40"/>
        <v>0</v>
      </c>
      <c r="D42" s="5">
        <f t="shared" si="41"/>
        <v>0</v>
      </c>
      <c r="E42" s="6">
        <f t="shared" si="42"/>
        <v>1</v>
      </c>
      <c r="F42" s="5">
        <v>0</v>
      </c>
      <c r="G42" s="5">
        <v>0</v>
      </c>
      <c r="H42" s="5">
        <v>0</v>
      </c>
      <c r="I42" s="6">
        <f t="shared" si="43"/>
        <v>0</v>
      </c>
      <c r="J42" s="5">
        <v>0</v>
      </c>
      <c r="K42" s="5">
        <v>0</v>
      </c>
      <c r="L42" s="5">
        <v>0</v>
      </c>
      <c r="M42" s="6">
        <f t="shared" si="44"/>
        <v>0</v>
      </c>
      <c r="N42" s="5">
        <v>1</v>
      </c>
      <c r="O42" s="5">
        <v>0</v>
      </c>
      <c r="P42" s="5">
        <v>0</v>
      </c>
      <c r="Q42" s="6">
        <f t="shared" si="45"/>
        <v>1</v>
      </c>
      <c r="R42" s="5">
        <v>0</v>
      </c>
      <c r="S42" s="5">
        <v>0</v>
      </c>
      <c r="T42" s="5">
        <v>0</v>
      </c>
      <c r="U42" s="6">
        <f t="shared" si="46"/>
        <v>0</v>
      </c>
      <c r="V42" s="8">
        <v>0</v>
      </c>
      <c r="W42" s="5">
        <v>0</v>
      </c>
      <c r="X42" s="5">
        <v>0</v>
      </c>
      <c r="Y42" s="6">
        <f t="shared" si="47"/>
        <v>0</v>
      </c>
    </row>
    <row r="43" spans="1:25" ht="15.5" x14ac:dyDescent="0.35">
      <c r="A43" s="4">
        <v>45068</v>
      </c>
      <c r="B43" s="5">
        <f t="shared" si="39"/>
        <v>0</v>
      </c>
      <c r="C43" s="5">
        <f t="shared" si="40"/>
        <v>0</v>
      </c>
      <c r="D43" s="5">
        <f t="shared" si="41"/>
        <v>0</v>
      </c>
      <c r="E43" s="6">
        <f t="shared" si="42"/>
        <v>0</v>
      </c>
      <c r="F43" s="5">
        <v>0</v>
      </c>
      <c r="G43" s="5">
        <v>0</v>
      </c>
      <c r="H43" s="5">
        <v>0</v>
      </c>
      <c r="I43" s="6">
        <f t="shared" si="43"/>
        <v>0</v>
      </c>
      <c r="J43" s="5">
        <v>0</v>
      </c>
      <c r="K43" s="5">
        <v>0</v>
      </c>
      <c r="L43" s="5">
        <v>0</v>
      </c>
      <c r="M43" s="6">
        <f t="shared" si="44"/>
        <v>0</v>
      </c>
      <c r="N43" s="5">
        <v>0</v>
      </c>
      <c r="O43" s="5">
        <v>0</v>
      </c>
      <c r="P43" s="5">
        <v>0</v>
      </c>
      <c r="Q43" s="6">
        <f t="shared" si="45"/>
        <v>0</v>
      </c>
      <c r="R43" s="5">
        <v>0</v>
      </c>
      <c r="S43" s="5">
        <v>0</v>
      </c>
      <c r="T43" s="5">
        <v>0</v>
      </c>
      <c r="U43" s="6">
        <f t="shared" si="46"/>
        <v>0</v>
      </c>
      <c r="V43" s="8">
        <v>0</v>
      </c>
      <c r="W43" s="5">
        <v>0</v>
      </c>
      <c r="X43" s="5">
        <v>0</v>
      </c>
      <c r="Y43" s="6">
        <f t="shared" si="47"/>
        <v>0</v>
      </c>
    </row>
    <row r="44" spans="1:25" ht="15.5" x14ac:dyDescent="0.35">
      <c r="A44" s="4">
        <v>45099</v>
      </c>
      <c r="B44" s="5">
        <f t="shared" si="39"/>
        <v>0</v>
      </c>
      <c r="C44" s="5">
        <f t="shared" si="40"/>
        <v>0</v>
      </c>
      <c r="D44" s="5">
        <f t="shared" si="41"/>
        <v>0</v>
      </c>
      <c r="E44" s="6">
        <f t="shared" si="42"/>
        <v>0</v>
      </c>
      <c r="F44" s="5">
        <v>0</v>
      </c>
      <c r="G44" s="5">
        <v>0</v>
      </c>
      <c r="H44" s="5">
        <v>0</v>
      </c>
      <c r="I44" s="6">
        <f t="shared" si="43"/>
        <v>0</v>
      </c>
      <c r="J44" s="5">
        <v>0</v>
      </c>
      <c r="K44" s="5">
        <v>0</v>
      </c>
      <c r="L44" s="5">
        <v>0</v>
      </c>
      <c r="M44" s="6">
        <f t="shared" si="44"/>
        <v>0</v>
      </c>
      <c r="N44" s="5">
        <v>0</v>
      </c>
      <c r="O44" s="5">
        <v>0</v>
      </c>
      <c r="P44" s="5">
        <v>0</v>
      </c>
      <c r="Q44" s="6">
        <f t="shared" si="45"/>
        <v>0</v>
      </c>
      <c r="R44" s="5">
        <v>0</v>
      </c>
      <c r="S44" s="5">
        <v>0</v>
      </c>
      <c r="T44" s="5">
        <v>0</v>
      </c>
      <c r="U44" s="6">
        <f t="shared" si="46"/>
        <v>0</v>
      </c>
      <c r="V44" s="8">
        <v>0</v>
      </c>
      <c r="W44" s="5">
        <v>0</v>
      </c>
      <c r="X44" s="5">
        <v>0</v>
      </c>
      <c r="Y44" s="6">
        <f t="shared" si="47"/>
        <v>0</v>
      </c>
    </row>
    <row r="45" spans="1:25" ht="15.5" x14ac:dyDescent="0.35">
      <c r="A45" s="4">
        <v>45129</v>
      </c>
      <c r="B45" s="5">
        <f t="shared" si="39"/>
        <v>0</v>
      </c>
      <c r="C45" s="5">
        <f t="shared" si="40"/>
        <v>0</v>
      </c>
      <c r="D45" s="5">
        <f t="shared" si="41"/>
        <v>0</v>
      </c>
      <c r="E45" s="6">
        <f t="shared" si="42"/>
        <v>0</v>
      </c>
      <c r="F45" s="5">
        <v>0</v>
      </c>
      <c r="G45" s="5">
        <v>0</v>
      </c>
      <c r="H45" s="5">
        <v>0</v>
      </c>
      <c r="I45" s="6">
        <f t="shared" si="43"/>
        <v>0</v>
      </c>
      <c r="J45" s="5">
        <v>0</v>
      </c>
      <c r="K45" s="5">
        <v>0</v>
      </c>
      <c r="L45" s="5">
        <v>0</v>
      </c>
      <c r="M45" s="6">
        <f t="shared" si="44"/>
        <v>0</v>
      </c>
      <c r="N45" s="5">
        <v>0</v>
      </c>
      <c r="O45" s="5">
        <v>0</v>
      </c>
      <c r="P45" s="5">
        <v>0</v>
      </c>
      <c r="Q45" s="6">
        <f t="shared" si="45"/>
        <v>0</v>
      </c>
      <c r="R45" s="5">
        <v>0</v>
      </c>
      <c r="S45" s="5">
        <v>0</v>
      </c>
      <c r="T45" s="5">
        <v>0</v>
      </c>
      <c r="U45" s="6">
        <f t="shared" si="46"/>
        <v>0</v>
      </c>
      <c r="V45" s="8">
        <v>0</v>
      </c>
      <c r="W45" s="5">
        <v>0</v>
      </c>
      <c r="X45" s="5">
        <v>0</v>
      </c>
      <c r="Y45" s="6">
        <f t="shared" si="47"/>
        <v>0</v>
      </c>
    </row>
    <row r="46" spans="1:25" ht="15.5" x14ac:dyDescent="0.35">
      <c r="A46" s="4">
        <v>45160</v>
      </c>
      <c r="B46" s="5">
        <f t="shared" si="39"/>
        <v>0</v>
      </c>
      <c r="C46" s="5">
        <f t="shared" si="40"/>
        <v>0</v>
      </c>
      <c r="D46" s="5">
        <f t="shared" si="41"/>
        <v>0</v>
      </c>
      <c r="E46" s="6">
        <f t="shared" si="42"/>
        <v>0</v>
      </c>
      <c r="F46" s="5">
        <v>0</v>
      </c>
      <c r="G46" s="5">
        <v>0</v>
      </c>
      <c r="H46" s="5">
        <v>0</v>
      </c>
      <c r="I46" s="6">
        <f t="shared" si="43"/>
        <v>0</v>
      </c>
      <c r="J46" s="5">
        <v>0</v>
      </c>
      <c r="K46" s="5">
        <v>0</v>
      </c>
      <c r="L46" s="5">
        <v>0</v>
      </c>
      <c r="M46" s="6">
        <f t="shared" si="44"/>
        <v>0</v>
      </c>
      <c r="N46" s="5">
        <v>0</v>
      </c>
      <c r="O46" s="5">
        <v>0</v>
      </c>
      <c r="P46" s="5">
        <v>0</v>
      </c>
      <c r="Q46" s="6">
        <f t="shared" si="45"/>
        <v>0</v>
      </c>
      <c r="R46" s="5">
        <v>0</v>
      </c>
      <c r="S46" s="5">
        <v>0</v>
      </c>
      <c r="T46" s="5">
        <v>0</v>
      </c>
      <c r="U46" s="6">
        <f t="shared" si="46"/>
        <v>0</v>
      </c>
      <c r="V46" s="8">
        <v>0</v>
      </c>
      <c r="W46" s="5">
        <v>0</v>
      </c>
      <c r="X46" s="5">
        <v>0</v>
      </c>
      <c r="Y46" s="6">
        <f t="shared" si="47"/>
        <v>0</v>
      </c>
    </row>
    <row r="47" spans="1:25" ht="15.5" x14ac:dyDescent="0.35">
      <c r="A47" s="4">
        <v>45191</v>
      </c>
      <c r="B47" s="5">
        <f t="shared" ref="B47:B51" si="48">SUM(F47,J47,N47,R47,V47)</f>
        <v>4</v>
      </c>
      <c r="C47" s="5">
        <f t="shared" ref="C47:C51" si="49">SUM(G47,K47,O47,S47,W47)</f>
        <v>0</v>
      </c>
      <c r="D47" s="5">
        <f t="shared" ref="D47:D51" si="50">SUM(H47,L47,P47,T47,X47)</f>
        <v>0</v>
      </c>
      <c r="E47" s="6">
        <f t="shared" ref="E47:E51" si="51">SUM(B47:D47)</f>
        <v>4</v>
      </c>
      <c r="F47" s="5">
        <v>0</v>
      </c>
      <c r="G47" s="5">
        <v>0</v>
      </c>
      <c r="H47" s="5">
        <v>0</v>
      </c>
      <c r="I47" s="6">
        <f t="shared" ref="I47:I51" si="52">SUM(F47:H47)</f>
        <v>0</v>
      </c>
      <c r="J47" s="5">
        <v>0</v>
      </c>
      <c r="K47" s="5">
        <v>0</v>
      </c>
      <c r="L47" s="5">
        <v>0</v>
      </c>
      <c r="M47" s="6">
        <f t="shared" ref="M47:M51" si="53">SUM(J47:L47)</f>
        <v>0</v>
      </c>
      <c r="N47" s="5">
        <v>2</v>
      </c>
      <c r="O47" s="5">
        <v>0</v>
      </c>
      <c r="P47" s="5">
        <v>0</v>
      </c>
      <c r="Q47" s="6">
        <f t="shared" ref="Q47:Q51" si="54">SUM(N47:P47)</f>
        <v>2</v>
      </c>
      <c r="R47" s="5">
        <v>2</v>
      </c>
      <c r="S47" s="5">
        <v>0</v>
      </c>
      <c r="T47" s="5">
        <v>0</v>
      </c>
      <c r="U47" s="6">
        <f t="shared" ref="U47:U51" si="55">SUM(R47:T47)</f>
        <v>2</v>
      </c>
      <c r="V47" s="5">
        <v>0</v>
      </c>
      <c r="W47" s="5">
        <v>0</v>
      </c>
      <c r="X47" s="5">
        <v>0</v>
      </c>
      <c r="Y47" s="14">
        <f t="shared" ref="Y47:Y51" si="56">SUM(V47:X47)</f>
        <v>0</v>
      </c>
    </row>
    <row r="48" spans="1:25" ht="15.5" x14ac:dyDescent="0.35">
      <c r="A48" s="4">
        <v>45221</v>
      </c>
      <c r="B48" s="5">
        <f t="shared" si="48"/>
        <v>0</v>
      </c>
      <c r="C48" s="5">
        <f t="shared" si="49"/>
        <v>0</v>
      </c>
      <c r="D48" s="5">
        <f t="shared" si="50"/>
        <v>0</v>
      </c>
      <c r="E48" s="6">
        <f t="shared" si="51"/>
        <v>0</v>
      </c>
      <c r="F48" s="5">
        <v>0</v>
      </c>
      <c r="G48" s="5">
        <v>0</v>
      </c>
      <c r="H48" s="5">
        <v>0</v>
      </c>
      <c r="I48" s="6">
        <f t="shared" si="52"/>
        <v>0</v>
      </c>
      <c r="J48" s="5">
        <v>0</v>
      </c>
      <c r="K48" s="5">
        <v>0</v>
      </c>
      <c r="L48" s="5">
        <v>0</v>
      </c>
      <c r="M48" s="6">
        <f t="shared" si="53"/>
        <v>0</v>
      </c>
      <c r="N48" s="5">
        <v>0</v>
      </c>
      <c r="O48" s="5">
        <v>0</v>
      </c>
      <c r="P48" s="5">
        <v>0</v>
      </c>
      <c r="Q48" s="6">
        <f t="shared" si="54"/>
        <v>0</v>
      </c>
      <c r="R48" s="5">
        <v>0</v>
      </c>
      <c r="S48" s="5">
        <v>0</v>
      </c>
      <c r="T48" s="5">
        <v>0</v>
      </c>
      <c r="U48" s="6">
        <f t="shared" si="55"/>
        <v>0</v>
      </c>
      <c r="V48" s="5">
        <v>0</v>
      </c>
      <c r="W48" s="5">
        <v>0</v>
      </c>
      <c r="X48" s="5">
        <v>0</v>
      </c>
      <c r="Y48" s="14">
        <f t="shared" si="56"/>
        <v>0</v>
      </c>
    </row>
    <row r="49" spans="1:25" ht="15.5" x14ac:dyDescent="0.35">
      <c r="A49" s="4">
        <v>45252</v>
      </c>
      <c r="B49" s="5">
        <f t="shared" si="48"/>
        <v>5</v>
      </c>
      <c r="C49" s="5">
        <f t="shared" si="49"/>
        <v>0</v>
      </c>
      <c r="D49" s="5">
        <f t="shared" si="50"/>
        <v>1</v>
      </c>
      <c r="E49" s="6">
        <f t="shared" si="51"/>
        <v>6</v>
      </c>
      <c r="F49" s="5">
        <v>0</v>
      </c>
      <c r="G49" s="5">
        <v>0</v>
      </c>
      <c r="H49" s="5">
        <v>0</v>
      </c>
      <c r="I49" s="6">
        <f t="shared" si="52"/>
        <v>0</v>
      </c>
      <c r="J49" s="5">
        <v>0</v>
      </c>
      <c r="K49" s="5">
        <v>0</v>
      </c>
      <c r="L49" s="5">
        <v>0</v>
      </c>
      <c r="M49" s="6">
        <f t="shared" si="53"/>
        <v>0</v>
      </c>
      <c r="N49" s="5">
        <v>3</v>
      </c>
      <c r="O49" s="5">
        <v>0</v>
      </c>
      <c r="P49" s="5">
        <v>1</v>
      </c>
      <c r="Q49" s="6">
        <f t="shared" si="54"/>
        <v>4</v>
      </c>
      <c r="R49" s="5">
        <v>2</v>
      </c>
      <c r="S49" s="5">
        <v>0</v>
      </c>
      <c r="T49" s="5">
        <v>0</v>
      </c>
      <c r="U49" s="6">
        <f>SUM(R49:T49)</f>
        <v>2</v>
      </c>
      <c r="V49" s="5">
        <v>0</v>
      </c>
      <c r="W49" s="5">
        <v>0</v>
      </c>
      <c r="X49" s="5">
        <v>0</v>
      </c>
      <c r="Y49" s="14">
        <f t="shared" si="56"/>
        <v>0</v>
      </c>
    </row>
    <row r="50" spans="1:25" ht="15.5" x14ac:dyDescent="0.35">
      <c r="A50" s="4">
        <v>45282</v>
      </c>
      <c r="B50" s="5">
        <f t="shared" si="48"/>
        <v>5</v>
      </c>
      <c r="C50" s="5">
        <f t="shared" si="49"/>
        <v>0</v>
      </c>
      <c r="D50" s="5">
        <f t="shared" si="50"/>
        <v>0</v>
      </c>
      <c r="E50" s="6">
        <f t="shared" si="51"/>
        <v>5</v>
      </c>
      <c r="F50" s="5">
        <v>0</v>
      </c>
      <c r="G50" s="5">
        <v>0</v>
      </c>
      <c r="H50" s="5">
        <v>0</v>
      </c>
      <c r="I50" s="6">
        <f t="shared" si="52"/>
        <v>0</v>
      </c>
      <c r="J50" s="5">
        <v>0</v>
      </c>
      <c r="K50" s="5">
        <v>0</v>
      </c>
      <c r="L50" s="5">
        <v>0</v>
      </c>
      <c r="M50" s="6">
        <f t="shared" si="53"/>
        <v>0</v>
      </c>
      <c r="N50" s="5">
        <v>0</v>
      </c>
      <c r="O50" s="5">
        <v>0</v>
      </c>
      <c r="P50" s="5">
        <v>0</v>
      </c>
      <c r="Q50" s="6">
        <f t="shared" si="54"/>
        <v>0</v>
      </c>
      <c r="R50" s="5">
        <v>3</v>
      </c>
      <c r="S50" s="5">
        <v>0</v>
      </c>
      <c r="T50" s="5">
        <v>0</v>
      </c>
      <c r="U50" s="6">
        <f t="shared" si="55"/>
        <v>3</v>
      </c>
      <c r="V50" s="5">
        <v>2</v>
      </c>
      <c r="W50" s="5">
        <v>0</v>
      </c>
      <c r="X50" s="5">
        <v>0</v>
      </c>
      <c r="Y50" s="14">
        <f t="shared" si="56"/>
        <v>2</v>
      </c>
    </row>
    <row r="51" spans="1:25" ht="15.5" x14ac:dyDescent="0.35">
      <c r="A51" s="4">
        <v>45313</v>
      </c>
      <c r="B51" s="5">
        <f t="shared" si="48"/>
        <v>0</v>
      </c>
      <c r="C51" s="5">
        <f t="shared" si="49"/>
        <v>0</v>
      </c>
      <c r="D51" s="5">
        <f t="shared" si="50"/>
        <v>0</v>
      </c>
      <c r="E51" s="6">
        <f t="shared" si="51"/>
        <v>0</v>
      </c>
      <c r="F51" s="5">
        <v>0</v>
      </c>
      <c r="G51" s="5">
        <v>0</v>
      </c>
      <c r="H51" s="5">
        <v>0</v>
      </c>
      <c r="I51" s="6">
        <f t="shared" si="52"/>
        <v>0</v>
      </c>
      <c r="J51" s="5">
        <v>0</v>
      </c>
      <c r="K51" s="5">
        <v>0</v>
      </c>
      <c r="L51" s="5">
        <v>0</v>
      </c>
      <c r="M51" s="6">
        <f t="shared" si="53"/>
        <v>0</v>
      </c>
      <c r="N51" s="5">
        <v>0</v>
      </c>
      <c r="O51" s="5">
        <v>0</v>
      </c>
      <c r="P51" s="5">
        <v>0</v>
      </c>
      <c r="Q51" s="6">
        <f t="shared" si="54"/>
        <v>0</v>
      </c>
      <c r="R51" s="5">
        <v>0</v>
      </c>
      <c r="S51" s="5">
        <v>0</v>
      </c>
      <c r="T51" s="5">
        <v>0</v>
      </c>
      <c r="U51" s="6">
        <f t="shared" si="55"/>
        <v>0</v>
      </c>
      <c r="V51" s="5">
        <v>0</v>
      </c>
      <c r="W51" s="5">
        <v>0</v>
      </c>
      <c r="X51" s="5">
        <v>0</v>
      </c>
      <c r="Y51" s="14">
        <f t="shared" si="56"/>
        <v>0</v>
      </c>
    </row>
    <row r="52" spans="1:25" ht="16" thickBot="1" x14ac:dyDescent="0.4">
      <c r="A52" s="9"/>
      <c r="B52" s="10"/>
      <c r="C52" s="10"/>
      <c r="D52" s="10"/>
      <c r="E52" s="11"/>
      <c r="F52" s="10"/>
      <c r="G52" s="10"/>
      <c r="H52" s="10"/>
      <c r="I52" s="11"/>
      <c r="J52" s="10"/>
      <c r="K52" s="10"/>
      <c r="L52" s="10"/>
      <c r="M52" s="11"/>
      <c r="N52" s="10"/>
      <c r="O52" s="10"/>
      <c r="P52" s="10"/>
      <c r="Q52" s="11"/>
      <c r="R52" s="10"/>
      <c r="S52" s="10"/>
      <c r="T52" s="10"/>
      <c r="U52" s="11"/>
      <c r="V52" s="10"/>
      <c r="W52" s="10"/>
      <c r="X52" s="10"/>
      <c r="Y52" s="71"/>
    </row>
    <row r="53" spans="1:25" ht="16" thickBot="1" x14ac:dyDescent="0.4">
      <c r="A53" s="112" t="s">
        <v>21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/>
    </row>
    <row r="54" spans="1:25" ht="15.5" x14ac:dyDescent="0.35">
      <c r="A54" s="115" t="s">
        <v>4</v>
      </c>
      <c r="B54" s="115"/>
      <c r="C54" s="115"/>
      <c r="D54" s="115"/>
      <c r="E54" s="116"/>
      <c r="F54" s="115" t="s">
        <v>7</v>
      </c>
      <c r="G54" s="115"/>
      <c r="H54" s="115"/>
      <c r="I54" s="116"/>
      <c r="J54" s="115" t="s">
        <v>8</v>
      </c>
      <c r="K54" s="115"/>
      <c r="L54" s="115"/>
      <c r="M54" s="116"/>
      <c r="N54" s="115" t="s">
        <v>9</v>
      </c>
      <c r="O54" s="115"/>
      <c r="P54" s="115"/>
      <c r="Q54" s="116"/>
      <c r="R54" s="115" t="s">
        <v>10</v>
      </c>
      <c r="S54" s="115"/>
      <c r="T54" s="115"/>
      <c r="U54" s="116"/>
      <c r="V54" s="117" t="s">
        <v>11</v>
      </c>
      <c r="W54" s="115"/>
      <c r="X54" s="115"/>
      <c r="Y54" s="116"/>
    </row>
    <row r="55" spans="1:25" ht="15.5" x14ac:dyDescent="0.35">
      <c r="A55" s="3" t="s">
        <v>5</v>
      </c>
      <c r="B55" s="29" t="s">
        <v>6</v>
      </c>
      <c r="C55" s="29" t="s">
        <v>2</v>
      </c>
      <c r="D55" s="29" t="s">
        <v>3</v>
      </c>
      <c r="E55" s="31" t="s">
        <v>4</v>
      </c>
      <c r="F55" s="29" t="s">
        <v>6</v>
      </c>
      <c r="G55" s="29" t="s">
        <v>2</v>
      </c>
      <c r="H55" s="29" t="s">
        <v>3</v>
      </c>
      <c r="I55" s="31" t="s">
        <v>4</v>
      </c>
      <c r="J55" s="29" t="s">
        <v>6</v>
      </c>
      <c r="K55" s="29" t="s">
        <v>2</v>
      </c>
      <c r="L55" s="29" t="s">
        <v>3</v>
      </c>
      <c r="M55" s="31" t="s">
        <v>4</v>
      </c>
      <c r="N55" s="29" t="s">
        <v>6</v>
      </c>
      <c r="O55" s="29" t="s">
        <v>2</v>
      </c>
      <c r="P55" s="29" t="s">
        <v>3</v>
      </c>
      <c r="Q55" s="31" t="s">
        <v>4</v>
      </c>
      <c r="R55" s="29" t="s">
        <v>6</v>
      </c>
      <c r="S55" s="29" t="s">
        <v>2</v>
      </c>
      <c r="T55" s="29" t="s">
        <v>3</v>
      </c>
      <c r="U55" s="31" t="s">
        <v>4</v>
      </c>
      <c r="V55" s="28" t="s">
        <v>6</v>
      </c>
      <c r="W55" s="29" t="s">
        <v>2</v>
      </c>
      <c r="X55" s="29" t="s">
        <v>3</v>
      </c>
      <c r="Y55" s="31" t="s">
        <v>4</v>
      </c>
    </row>
    <row r="56" spans="1:25" ht="15.5" x14ac:dyDescent="0.35">
      <c r="A56" s="4">
        <v>44948</v>
      </c>
      <c r="B56" s="5">
        <f t="shared" ref="B56:B63" si="57">SUM(F56,J56,N56,R56,V56)</f>
        <v>0</v>
      </c>
      <c r="C56" s="5">
        <f t="shared" ref="C56:C63" si="58">SUM(G56,K56,O56,S56,W56)</f>
        <v>0</v>
      </c>
      <c r="D56" s="5">
        <f t="shared" ref="D56:D63" si="59">SUM(H56,L56,P56,T56,X56)</f>
        <v>0</v>
      </c>
      <c r="E56" s="6">
        <f t="shared" ref="E56:E63" si="60">SUM(B56:D56)</f>
        <v>0</v>
      </c>
      <c r="F56" s="5">
        <v>0</v>
      </c>
      <c r="G56" s="5">
        <v>0</v>
      </c>
      <c r="H56" s="5">
        <v>0</v>
      </c>
      <c r="I56" s="6">
        <f t="shared" ref="I56:I63" si="61">SUM(F56:H56)</f>
        <v>0</v>
      </c>
      <c r="J56" s="5">
        <v>0</v>
      </c>
      <c r="K56" s="5">
        <v>0</v>
      </c>
      <c r="L56" s="5">
        <v>0</v>
      </c>
      <c r="M56" s="6">
        <f t="shared" ref="M56:M63" si="62">SUM(J56:L56)</f>
        <v>0</v>
      </c>
      <c r="N56" s="5">
        <v>0</v>
      </c>
      <c r="O56" s="5">
        <v>0</v>
      </c>
      <c r="P56" s="5">
        <v>0</v>
      </c>
      <c r="Q56" s="6">
        <f t="shared" ref="Q56:Q63" si="63">SUM(N56:P56)</f>
        <v>0</v>
      </c>
      <c r="R56" s="5">
        <v>0</v>
      </c>
      <c r="S56" s="5">
        <v>0</v>
      </c>
      <c r="T56" s="5">
        <v>0</v>
      </c>
      <c r="U56" s="6">
        <f t="shared" ref="U56:U63" si="64">SUM(R56:T56)</f>
        <v>0</v>
      </c>
      <c r="V56" s="8">
        <v>0</v>
      </c>
      <c r="W56" s="5">
        <v>0</v>
      </c>
      <c r="X56" s="5">
        <v>0</v>
      </c>
      <c r="Y56" s="6">
        <f t="shared" ref="Y56:Y63" si="65">SUM(V56:X56)</f>
        <v>0</v>
      </c>
    </row>
    <row r="57" spans="1:25" ht="15.5" x14ac:dyDescent="0.35">
      <c r="A57" s="4">
        <v>44979</v>
      </c>
      <c r="B57" s="5">
        <f t="shared" si="57"/>
        <v>1</v>
      </c>
      <c r="C57" s="5">
        <f t="shared" si="58"/>
        <v>0</v>
      </c>
      <c r="D57" s="5">
        <f t="shared" si="59"/>
        <v>0</v>
      </c>
      <c r="E57" s="6">
        <f t="shared" si="60"/>
        <v>1</v>
      </c>
      <c r="F57" s="5">
        <v>0</v>
      </c>
      <c r="G57" s="5">
        <v>0</v>
      </c>
      <c r="H57" s="5">
        <v>0</v>
      </c>
      <c r="I57" s="6">
        <f t="shared" si="61"/>
        <v>0</v>
      </c>
      <c r="J57" s="5">
        <v>0</v>
      </c>
      <c r="K57" s="5">
        <v>0</v>
      </c>
      <c r="L57" s="5">
        <v>0</v>
      </c>
      <c r="M57" s="6">
        <f t="shared" si="62"/>
        <v>0</v>
      </c>
      <c r="N57" s="5">
        <v>0</v>
      </c>
      <c r="O57" s="5">
        <v>0</v>
      </c>
      <c r="P57" s="5">
        <v>0</v>
      </c>
      <c r="Q57" s="6">
        <f t="shared" si="63"/>
        <v>0</v>
      </c>
      <c r="R57" s="5">
        <v>0</v>
      </c>
      <c r="S57" s="5">
        <v>0</v>
      </c>
      <c r="T57" s="5">
        <v>0</v>
      </c>
      <c r="U57" s="6">
        <f t="shared" si="64"/>
        <v>0</v>
      </c>
      <c r="V57" s="8">
        <v>1</v>
      </c>
      <c r="W57" s="5">
        <v>0</v>
      </c>
      <c r="X57" s="5">
        <v>0</v>
      </c>
      <c r="Y57" s="6">
        <f t="shared" si="65"/>
        <v>1</v>
      </c>
    </row>
    <row r="58" spans="1:25" ht="15.5" x14ac:dyDescent="0.35">
      <c r="A58" s="4">
        <v>45007</v>
      </c>
      <c r="B58" s="5">
        <f t="shared" si="57"/>
        <v>0</v>
      </c>
      <c r="C58" s="5">
        <f t="shared" si="58"/>
        <v>0</v>
      </c>
      <c r="D58" s="5">
        <f t="shared" si="59"/>
        <v>0</v>
      </c>
      <c r="E58" s="6">
        <f t="shared" si="60"/>
        <v>0</v>
      </c>
      <c r="F58" s="5">
        <v>0</v>
      </c>
      <c r="G58" s="5">
        <v>0</v>
      </c>
      <c r="H58" s="5">
        <v>0</v>
      </c>
      <c r="I58" s="6">
        <f t="shared" si="61"/>
        <v>0</v>
      </c>
      <c r="J58" s="5">
        <v>0</v>
      </c>
      <c r="K58" s="5">
        <v>0</v>
      </c>
      <c r="L58" s="5">
        <v>0</v>
      </c>
      <c r="M58" s="6">
        <f t="shared" si="62"/>
        <v>0</v>
      </c>
      <c r="N58" s="5">
        <v>0</v>
      </c>
      <c r="O58" s="5">
        <v>0</v>
      </c>
      <c r="P58" s="5">
        <v>0</v>
      </c>
      <c r="Q58" s="6">
        <f t="shared" si="63"/>
        <v>0</v>
      </c>
      <c r="R58" s="5">
        <v>0</v>
      </c>
      <c r="S58" s="5">
        <v>0</v>
      </c>
      <c r="T58" s="5">
        <v>0</v>
      </c>
      <c r="U58" s="6">
        <f t="shared" si="64"/>
        <v>0</v>
      </c>
      <c r="V58" s="8">
        <v>0</v>
      </c>
      <c r="W58" s="5">
        <v>0</v>
      </c>
      <c r="X58" s="5">
        <v>0</v>
      </c>
      <c r="Y58" s="6">
        <f t="shared" si="65"/>
        <v>0</v>
      </c>
    </row>
    <row r="59" spans="1:25" ht="15.5" x14ac:dyDescent="0.35">
      <c r="A59" s="4">
        <v>45038</v>
      </c>
      <c r="B59" s="5">
        <f t="shared" si="57"/>
        <v>0</v>
      </c>
      <c r="C59" s="5">
        <f t="shared" si="58"/>
        <v>0</v>
      </c>
      <c r="D59" s="5">
        <f t="shared" si="59"/>
        <v>0</v>
      </c>
      <c r="E59" s="6">
        <f t="shared" si="60"/>
        <v>0</v>
      </c>
      <c r="F59" s="5">
        <v>0</v>
      </c>
      <c r="G59" s="5">
        <v>0</v>
      </c>
      <c r="H59" s="5">
        <v>0</v>
      </c>
      <c r="I59" s="6">
        <f t="shared" si="61"/>
        <v>0</v>
      </c>
      <c r="J59" s="5">
        <v>0</v>
      </c>
      <c r="K59" s="5">
        <v>0</v>
      </c>
      <c r="L59" s="5">
        <v>0</v>
      </c>
      <c r="M59" s="6">
        <f t="shared" si="62"/>
        <v>0</v>
      </c>
      <c r="N59" s="5">
        <v>0</v>
      </c>
      <c r="O59" s="5">
        <v>0</v>
      </c>
      <c r="P59" s="5">
        <v>0</v>
      </c>
      <c r="Q59" s="6">
        <f t="shared" si="63"/>
        <v>0</v>
      </c>
      <c r="R59" s="5">
        <v>0</v>
      </c>
      <c r="S59" s="5">
        <v>0</v>
      </c>
      <c r="T59" s="5">
        <v>0</v>
      </c>
      <c r="U59" s="6">
        <f t="shared" si="64"/>
        <v>0</v>
      </c>
      <c r="V59" s="8">
        <v>0</v>
      </c>
      <c r="W59" s="5">
        <v>0</v>
      </c>
      <c r="X59" s="5">
        <v>0</v>
      </c>
      <c r="Y59" s="6">
        <f t="shared" si="65"/>
        <v>0</v>
      </c>
    </row>
    <row r="60" spans="1:25" ht="15.5" x14ac:dyDescent="0.35">
      <c r="A60" s="4">
        <v>45068</v>
      </c>
      <c r="B60" s="5">
        <f t="shared" si="57"/>
        <v>0</v>
      </c>
      <c r="C60" s="5">
        <f t="shared" si="58"/>
        <v>0</v>
      </c>
      <c r="D60" s="5">
        <f t="shared" si="59"/>
        <v>0</v>
      </c>
      <c r="E60" s="6">
        <f t="shared" si="60"/>
        <v>0</v>
      </c>
      <c r="F60" s="5">
        <v>0</v>
      </c>
      <c r="G60" s="5">
        <v>0</v>
      </c>
      <c r="H60" s="5">
        <v>0</v>
      </c>
      <c r="I60" s="6">
        <f t="shared" si="61"/>
        <v>0</v>
      </c>
      <c r="J60" s="5">
        <v>0</v>
      </c>
      <c r="K60" s="5">
        <v>0</v>
      </c>
      <c r="L60" s="5">
        <v>0</v>
      </c>
      <c r="M60" s="6">
        <f t="shared" si="62"/>
        <v>0</v>
      </c>
      <c r="N60" s="5">
        <v>0</v>
      </c>
      <c r="O60" s="5">
        <v>0</v>
      </c>
      <c r="P60" s="5">
        <v>0</v>
      </c>
      <c r="Q60" s="6">
        <f t="shared" si="63"/>
        <v>0</v>
      </c>
      <c r="R60" s="5">
        <v>0</v>
      </c>
      <c r="S60" s="5">
        <v>0</v>
      </c>
      <c r="T60" s="5">
        <v>0</v>
      </c>
      <c r="U60" s="6">
        <f t="shared" si="64"/>
        <v>0</v>
      </c>
      <c r="V60" s="8">
        <v>0</v>
      </c>
      <c r="W60" s="5">
        <v>0</v>
      </c>
      <c r="X60" s="5">
        <v>0</v>
      </c>
      <c r="Y60" s="6">
        <f t="shared" si="65"/>
        <v>0</v>
      </c>
    </row>
    <row r="61" spans="1:25" ht="15.5" x14ac:dyDescent="0.35">
      <c r="A61" s="4">
        <v>45099</v>
      </c>
      <c r="B61" s="5">
        <f t="shared" si="57"/>
        <v>0</v>
      </c>
      <c r="C61" s="5">
        <f t="shared" si="58"/>
        <v>0</v>
      </c>
      <c r="D61" s="5">
        <f t="shared" si="59"/>
        <v>0</v>
      </c>
      <c r="E61" s="6">
        <f t="shared" si="60"/>
        <v>0</v>
      </c>
      <c r="F61" s="5">
        <v>0</v>
      </c>
      <c r="G61" s="5">
        <v>0</v>
      </c>
      <c r="H61" s="5">
        <v>0</v>
      </c>
      <c r="I61" s="6">
        <f t="shared" si="61"/>
        <v>0</v>
      </c>
      <c r="J61" s="5">
        <v>0</v>
      </c>
      <c r="K61" s="5">
        <v>0</v>
      </c>
      <c r="L61" s="5">
        <v>0</v>
      </c>
      <c r="M61" s="6">
        <f t="shared" si="62"/>
        <v>0</v>
      </c>
      <c r="N61" s="5">
        <v>0</v>
      </c>
      <c r="O61" s="5">
        <v>0</v>
      </c>
      <c r="P61" s="5">
        <v>0</v>
      </c>
      <c r="Q61" s="6">
        <f t="shared" si="63"/>
        <v>0</v>
      </c>
      <c r="R61" s="5">
        <v>0</v>
      </c>
      <c r="S61" s="5">
        <v>0</v>
      </c>
      <c r="T61" s="5">
        <v>0</v>
      </c>
      <c r="U61" s="6">
        <f t="shared" si="64"/>
        <v>0</v>
      </c>
      <c r="V61" s="8">
        <v>0</v>
      </c>
      <c r="W61" s="5">
        <v>0</v>
      </c>
      <c r="X61" s="5">
        <v>0</v>
      </c>
      <c r="Y61" s="6">
        <f t="shared" si="65"/>
        <v>0</v>
      </c>
    </row>
    <row r="62" spans="1:25" ht="15.5" x14ac:dyDescent="0.35">
      <c r="A62" s="4">
        <v>45129</v>
      </c>
      <c r="B62" s="5">
        <f t="shared" si="57"/>
        <v>8</v>
      </c>
      <c r="C62" s="5">
        <f t="shared" si="58"/>
        <v>0</v>
      </c>
      <c r="D62" s="5">
        <f t="shared" si="59"/>
        <v>0</v>
      </c>
      <c r="E62" s="6">
        <f t="shared" si="60"/>
        <v>8</v>
      </c>
      <c r="F62" s="5">
        <v>0</v>
      </c>
      <c r="G62" s="5">
        <v>0</v>
      </c>
      <c r="H62" s="5">
        <v>0</v>
      </c>
      <c r="I62" s="6">
        <f t="shared" si="61"/>
        <v>0</v>
      </c>
      <c r="J62" s="5">
        <v>0</v>
      </c>
      <c r="K62" s="5">
        <v>0</v>
      </c>
      <c r="L62" s="5">
        <v>0</v>
      </c>
      <c r="M62" s="6">
        <f t="shared" si="62"/>
        <v>0</v>
      </c>
      <c r="N62" s="5">
        <v>0</v>
      </c>
      <c r="O62" s="5">
        <v>0</v>
      </c>
      <c r="P62" s="5">
        <v>0</v>
      </c>
      <c r="Q62" s="6">
        <f t="shared" si="63"/>
        <v>0</v>
      </c>
      <c r="R62" s="5">
        <v>0</v>
      </c>
      <c r="S62" s="5">
        <v>0</v>
      </c>
      <c r="T62" s="5">
        <v>0</v>
      </c>
      <c r="U62" s="6">
        <f t="shared" si="64"/>
        <v>0</v>
      </c>
      <c r="V62" s="8">
        <v>8</v>
      </c>
      <c r="W62" s="5">
        <v>0</v>
      </c>
      <c r="X62" s="5">
        <v>0</v>
      </c>
      <c r="Y62" s="6">
        <f t="shared" si="65"/>
        <v>8</v>
      </c>
    </row>
    <row r="63" spans="1:25" ht="15.5" x14ac:dyDescent="0.35">
      <c r="A63" s="4">
        <v>45160</v>
      </c>
      <c r="B63" s="5">
        <f t="shared" si="57"/>
        <v>0</v>
      </c>
      <c r="C63" s="5">
        <f t="shared" si="58"/>
        <v>0</v>
      </c>
      <c r="D63" s="5">
        <f t="shared" si="59"/>
        <v>0</v>
      </c>
      <c r="E63" s="6">
        <f t="shared" si="60"/>
        <v>0</v>
      </c>
      <c r="F63" s="5">
        <v>0</v>
      </c>
      <c r="G63" s="5">
        <v>0</v>
      </c>
      <c r="H63" s="5">
        <v>0</v>
      </c>
      <c r="I63" s="6">
        <f t="shared" si="61"/>
        <v>0</v>
      </c>
      <c r="J63" s="5">
        <v>0</v>
      </c>
      <c r="K63" s="5">
        <v>0</v>
      </c>
      <c r="L63" s="5">
        <v>0</v>
      </c>
      <c r="M63" s="6">
        <f t="shared" si="62"/>
        <v>0</v>
      </c>
      <c r="N63" s="5">
        <v>0</v>
      </c>
      <c r="O63" s="5">
        <v>0</v>
      </c>
      <c r="P63" s="5">
        <v>0</v>
      </c>
      <c r="Q63" s="6">
        <f t="shared" si="63"/>
        <v>0</v>
      </c>
      <c r="R63" s="5">
        <v>0</v>
      </c>
      <c r="S63" s="5">
        <v>0</v>
      </c>
      <c r="T63" s="5">
        <v>0</v>
      </c>
      <c r="U63" s="6">
        <f t="shared" si="64"/>
        <v>0</v>
      </c>
      <c r="V63" s="8">
        <v>0</v>
      </c>
      <c r="W63" s="5">
        <v>0</v>
      </c>
      <c r="X63" s="5">
        <v>0</v>
      </c>
      <c r="Y63" s="6">
        <f t="shared" si="65"/>
        <v>0</v>
      </c>
    </row>
    <row r="64" spans="1:25" ht="15.5" x14ac:dyDescent="0.35">
      <c r="A64" s="4">
        <v>45191</v>
      </c>
      <c r="B64" s="5">
        <f t="shared" ref="B64:D68" si="66">SUM(F64,J64,N64,R64,V64)</f>
        <v>0</v>
      </c>
      <c r="C64" s="5">
        <f t="shared" si="66"/>
        <v>0</v>
      </c>
      <c r="D64" s="5">
        <f t="shared" si="66"/>
        <v>0</v>
      </c>
      <c r="E64" s="6">
        <f t="shared" ref="E64:E68" si="67">SUM(B64:D64)</f>
        <v>0</v>
      </c>
      <c r="F64" s="5">
        <v>0</v>
      </c>
      <c r="G64" s="5">
        <v>0</v>
      </c>
      <c r="H64" s="5">
        <v>0</v>
      </c>
      <c r="I64" s="6">
        <f t="shared" ref="I64" si="68">SUM(F64:H64)</f>
        <v>0</v>
      </c>
      <c r="J64" s="5">
        <v>0</v>
      </c>
      <c r="K64" s="5">
        <v>0</v>
      </c>
      <c r="L64" s="5">
        <v>0</v>
      </c>
      <c r="M64" s="6">
        <f t="shared" ref="M64" si="69">SUM(J64:L64)</f>
        <v>0</v>
      </c>
      <c r="N64" s="5">
        <v>0</v>
      </c>
      <c r="O64" s="5">
        <v>0</v>
      </c>
      <c r="P64" s="5">
        <v>0</v>
      </c>
      <c r="Q64" s="6">
        <f t="shared" ref="Q64" si="70">SUM(N64:P64)</f>
        <v>0</v>
      </c>
      <c r="R64" s="5">
        <v>0</v>
      </c>
      <c r="S64" s="5">
        <v>0</v>
      </c>
      <c r="T64" s="5">
        <v>0</v>
      </c>
      <c r="U64" s="6">
        <f t="shared" ref="U64" si="71">SUM(R64:T64)</f>
        <v>0</v>
      </c>
      <c r="V64" s="5">
        <v>0</v>
      </c>
      <c r="W64" s="5">
        <v>0</v>
      </c>
      <c r="X64" s="5">
        <v>0</v>
      </c>
      <c r="Y64" s="14">
        <f t="shared" ref="Y64" si="72">SUM(V64:X64)</f>
        <v>0</v>
      </c>
    </row>
    <row r="65" spans="1:25" ht="15.5" x14ac:dyDescent="0.35">
      <c r="A65" s="4">
        <v>45221</v>
      </c>
      <c r="B65" s="5">
        <f t="shared" si="66"/>
        <v>0</v>
      </c>
      <c r="C65" s="5">
        <f>SUM(G65,K65,O65,S65,W65)</f>
        <v>0</v>
      </c>
      <c r="D65" s="5">
        <f t="shared" si="66"/>
        <v>0</v>
      </c>
      <c r="E65" s="6">
        <f t="shared" si="67"/>
        <v>0</v>
      </c>
      <c r="F65" s="5">
        <v>0</v>
      </c>
      <c r="G65" s="5">
        <v>0</v>
      </c>
      <c r="H65" s="5">
        <v>0</v>
      </c>
      <c r="I65" s="6">
        <v>0</v>
      </c>
      <c r="J65" s="5">
        <v>0</v>
      </c>
      <c r="K65" s="5">
        <v>0</v>
      </c>
      <c r="L65" s="5">
        <v>0</v>
      </c>
      <c r="M65" s="6">
        <v>0</v>
      </c>
      <c r="N65" s="5">
        <v>0</v>
      </c>
      <c r="O65" s="5">
        <v>0</v>
      </c>
      <c r="P65" s="5">
        <v>0</v>
      </c>
      <c r="Q65" s="6">
        <v>0</v>
      </c>
      <c r="R65" s="5">
        <v>0</v>
      </c>
      <c r="S65" s="5">
        <v>0</v>
      </c>
      <c r="T65" s="5">
        <v>0</v>
      </c>
      <c r="U65" s="6">
        <v>0</v>
      </c>
      <c r="V65" s="5">
        <v>0</v>
      </c>
      <c r="W65" s="5">
        <v>0</v>
      </c>
      <c r="X65" s="5">
        <v>0</v>
      </c>
      <c r="Y65" s="14">
        <v>0</v>
      </c>
    </row>
    <row r="66" spans="1:25" ht="15.5" x14ac:dyDescent="0.35">
      <c r="A66" s="4">
        <v>45252</v>
      </c>
      <c r="B66" s="5">
        <f t="shared" si="66"/>
        <v>0</v>
      </c>
      <c r="C66" s="5">
        <f>SUM(G66,K66,O66,S66,W66)</f>
        <v>0</v>
      </c>
      <c r="D66" s="5">
        <f t="shared" si="66"/>
        <v>0</v>
      </c>
      <c r="E66" s="6">
        <f t="shared" si="67"/>
        <v>0</v>
      </c>
      <c r="F66" s="5">
        <v>0</v>
      </c>
      <c r="G66" s="5">
        <v>0</v>
      </c>
      <c r="H66" s="5">
        <v>0</v>
      </c>
      <c r="I66" s="6">
        <v>0</v>
      </c>
      <c r="J66" s="5">
        <v>0</v>
      </c>
      <c r="K66" s="5">
        <v>0</v>
      </c>
      <c r="L66" s="5">
        <v>0</v>
      </c>
      <c r="M66" s="6">
        <v>0</v>
      </c>
      <c r="N66" s="5">
        <v>0</v>
      </c>
      <c r="O66" s="5">
        <v>0</v>
      </c>
      <c r="P66" s="5">
        <v>0</v>
      </c>
      <c r="Q66" s="6">
        <v>0</v>
      </c>
      <c r="R66" s="5">
        <v>0</v>
      </c>
      <c r="S66" s="5">
        <v>0</v>
      </c>
      <c r="T66" s="5">
        <v>0</v>
      </c>
      <c r="U66" s="6">
        <v>0</v>
      </c>
      <c r="V66" s="5">
        <v>0</v>
      </c>
      <c r="W66" s="5">
        <v>0</v>
      </c>
      <c r="X66" s="5">
        <v>0</v>
      </c>
      <c r="Y66" s="14">
        <v>0</v>
      </c>
    </row>
    <row r="67" spans="1:25" ht="15.5" x14ac:dyDescent="0.35">
      <c r="A67" s="4">
        <v>45282</v>
      </c>
      <c r="B67" s="5">
        <f t="shared" si="66"/>
        <v>0</v>
      </c>
      <c r="C67" s="5">
        <f>SUM(G67,K67,O67,S67,W67)</f>
        <v>0</v>
      </c>
      <c r="D67" s="5">
        <f t="shared" si="66"/>
        <v>0</v>
      </c>
      <c r="E67" s="6">
        <f t="shared" si="67"/>
        <v>0</v>
      </c>
      <c r="F67" s="5">
        <v>0</v>
      </c>
      <c r="G67" s="5">
        <v>0</v>
      </c>
      <c r="H67" s="5">
        <v>0</v>
      </c>
      <c r="I67" s="6">
        <v>0</v>
      </c>
      <c r="J67" s="5">
        <v>0</v>
      </c>
      <c r="K67" s="5">
        <v>0</v>
      </c>
      <c r="L67" s="5">
        <v>0</v>
      </c>
      <c r="M67" s="6">
        <v>0</v>
      </c>
      <c r="N67" s="5">
        <v>0</v>
      </c>
      <c r="O67" s="5">
        <v>0</v>
      </c>
      <c r="P67" s="5">
        <v>0</v>
      </c>
      <c r="Q67" s="6">
        <v>0</v>
      </c>
      <c r="R67" s="5">
        <v>0</v>
      </c>
      <c r="S67" s="5">
        <v>0</v>
      </c>
      <c r="T67" s="5">
        <v>0</v>
      </c>
      <c r="U67" s="6">
        <v>0</v>
      </c>
      <c r="V67" s="5">
        <v>0</v>
      </c>
      <c r="W67" s="5">
        <v>0</v>
      </c>
      <c r="X67" s="5">
        <v>0</v>
      </c>
      <c r="Y67" s="14">
        <v>0</v>
      </c>
    </row>
    <row r="68" spans="1:25" ht="15.5" x14ac:dyDescent="0.35">
      <c r="A68" s="4">
        <v>45313</v>
      </c>
      <c r="B68" s="5">
        <f t="shared" si="66"/>
        <v>0</v>
      </c>
      <c r="C68" s="5">
        <f>SUM(G68,K68,O68,S68,W68)</f>
        <v>0</v>
      </c>
      <c r="D68" s="5">
        <f t="shared" si="66"/>
        <v>0</v>
      </c>
      <c r="E68" s="6">
        <f t="shared" si="67"/>
        <v>0</v>
      </c>
      <c r="F68" s="5">
        <v>0</v>
      </c>
      <c r="G68" s="5">
        <v>0</v>
      </c>
      <c r="H68" s="5">
        <v>0</v>
      </c>
      <c r="I68" s="6">
        <v>0</v>
      </c>
      <c r="J68" s="5">
        <v>0</v>
      </c>
      <c r="K68" s="5">
        <v>0</v>
      </c>
      <c r="L68" s="5">
        <v>0</v>
      </c>
      <c r="M68" s="6">
        <v>0</v>
      </c>
      <c r="N68" s="5">
        <v>0</v>
      </c>
      <c r="O68" s="5">
        <v>0</v>
      </c>
      <c r="P68" s="5">
        <v>0</v>
      </c>
      <c r="Q68" s="6">
        <v>0</v>
      </c>
      <c r="R68" s="5">
        <v>0</v>
      </c>
      <c r="S68" s="5">
        <v>0</v>
      </c>
      <c r="T68" s="5">
        <v>0</v>
      </c>
      <c r="U68" s="6">
        <v>0</v>
      </c>
      <c r="V68" s="5">
        <v>0</v>
      </c>
      <c r="W68" s="5">
        <v>0</v>
      </c>
      <c r="X68" s="5">
        <v>0</v>
      </c>
      <c r="Y68" s="14">
        <v>0</v>
      </c>
    </row>
    <row r="69" spans="1:25" ht="15.5" x14ac:dyDescent="0.35">
      <c r="A69" s="9"/>
      <c r="B69" s="10"/>
      <c r="C69" s="10"/>
      <c r="D69" s="10"/>
      <c r="E69" s="11"/>
      <c r="F69" s="10"/>
      <c r="G69" s="10"/>
      <c r="H69" s="10"/>
      <c r="I69" s="11"/>
      <c r="J69" s="10"/>
      <c r="K69" s="10"/>
      <c r="L69" s="10"/>
      <c r="M69" s="11"/>
      <c r="N69" s="10"/>
      <c r="O69" s="10"/>
      <c r="P69" s="10"/>
      <c r="Q69" s="11"/>
      <c r="R69" s="10"/>
      <c r="S69" s="10"/>
      <c r="T69" s="10"/>
      <c r="U69" s="11"/>
      <c r="V69" s="10"/>
      <c r="W69" s="10"/>
      <c r="X69" s="10"/>
      <c r="Y69" s="11"/>
    </row>
    <row r="70" spans="1:25" ht="15.5" x14ac:dyDescent="0.35">
      <c r="A70" s="9"/>
      <c r="B70" s="10"/>
      <c r="C70" s="10"/>
      <c r="D70" s="10"/>
      <c r="E70" s="11"/>
      <c r="F70" s="10"/>
      <c r="G70" s="10"/>
      <c r="H70" s="10"/>
      <c r="I70" s="11"/>
      <c r="J70" s="10"/>
      <c r="K70" s="10"/>
      <c r="L70" s="10"/>
      <c r="M70" s="11"/>
      <c r="N70" s="10"/>
      <c r="O70" s="10"/>
      <c r="P70" s="10"/>
      <c r="Q70" s="11"/>
      <c r="R70" s="10"/>
      <c r="S70" s="10"/>
      <c r="T70" s="10"/>
      <c r="U70" s="11"/>
      <c r="V70" s="10"/>
      <c r="W70" s="10"/>
      <c r="X70" s="10"/>
    </row>
    <row r="71" spans="1:25" ht="15.5" x14ac:dyDescent="0.35">
      <c r="A71" s="9"/>
      <c r="B71" s="10"/>
      <c r="C71" s="10"/>
      <c r="D71" s="10"/>
      <c r="E71" s="11"/>
      <c r="F71" s="10"/>
      <c r="G71" s="10"/>
      <c r="H71" s="10"/>
      <c r="I71" s="11"/>
      <c r="J71" s="10"/>
      <c r="K71" s="10"/>
      <c r="L71" s="10"/>
      <c r="M71" s="11"/>
      <c r="N71" s="10"/>
      <c r="O71" s="10"/>
      <c r="P71" s="10"/>
      <c r="Q71" s="11"/>
      <c r="R71" s="10"/>
      <c r="S71" s="10"/>
      <c r="T71" s="10"/>
      <c r="U71" s="11"/>
      <c r="V71" s="10"/>
      <c r="W71" s="10"/>
      <c r="X71" s="10"/>
    </row>
    <row r="72" spans="1:25" ht="15.5" x14ac:dyDescent="0.35">
      <c r="A72" s="9"/>
      <c r="B72" s="10"/>
      <c r="C72" s="10"/>
      <c r="D72" s="10"/>
      <c r="E72" s="11"/>
      <c r="F72" s="10"/>
      <c r="G72" s="10"/>
      <c r="H72" s="10"/>
      <c r="I72" s="11"/>
      <c r="J72" s="10"/>
      <c r="K72" s="10"/>
      <c r="L72" s="10"/>
      <c r="M72" s="11"/>
      <c r="N72" s="10"/>
      <c r="O72" s="10"/>
      <c r="P72" s="10"/>
      <c r="Q72" s="11"/>
      <c r="R72" s="10"/>
      <c r="S72" s="10"/>
      <c r="T72" s="10"/>
      <c r="U72" s="11"/>
      <c r="V72" s="10"/>
      <c r="W72" s="10"/>
      <c r="X72" s="10"/>
    </row>
    <row r="73" spans="1:25" ht="15.5" x14ac:dyDescent="0.35">
      <c r="A73" s="9"/>
      <c r="B73" s="10"/>
      <c r="C73" s="10"/>
      <c r="D73" s="10"/>
      <c r="E73" s="11"/>
      <c r="F73" s="10"/>
      <c r="G73" s="10"/>
      <c r="H73" s="10"/>
      <c r="I73" s="11"/>
      <c r="J73" s="10"/>
      <c r="K73" s="10"/>
      <c r="L73" s="10"/>
      <c r="M73" s="11"/>
      <c r="N73" s="10"/>
      <c r="O73" s="10"/>
      <c r="P73" s="10"/>
      <c r="Q73" s="11"/>
      <c r="R73" s="10"/>
      <c r="S73" s="10"/>
      <c r="T73" s="10"/>
      <c r="U73" s="11"/>
      <c r="V73" s="10"/>
      <c r="W73" s="10"/>
      <c r="X73" s="10"/>
    </row>
    <row r="74" spans="1:25" ht="15.5" x14ac:dyDescent="0.35">
      <c r="A74" s="9"/>
      <c r="B74" s="10"/>
      <c r="C74" s="10"/>
      <c r="D74" s="10"/>
      <c r="E74" s="11"/>
      <c r="F74" s="10"/>
      <c r="G74" s="10"/>
      <c r="H74" s="10"/>
      <c r="I74" s="11"/>
      <c r="J74" s="10"/>
      <c r="K74" s="10"/>
      <c r="L74" s="10"/>
      <c r="M74" s="11"/>
      <c r="N74" s="10"/>
      <c r="O74" s="10"/>
      <c r="P74" s="10"/>
      <c r="Q74" s="11"/>
      <c r="R74" s="10"/>
      <c r="S74" s="10"/>
      <c r="T74" s="10"/>
      <c r="U74" s="11"/>
      <c r="V74" s="10"/>
      <c r="W74" s="10"/>
      <c r="X74" s="10"/>
    </row>
    <row r="75" spans="1:25" ht="16" thickBot="1" x14ac:dyDescent="0.4">
      <c r="A75" s="9"/>
      <c r="B75" s="10"/>
      <c r="C75" s="10"/>
      <c r="D75" s="10"/>
      <c r="E75" s="11"/>
      <c r="F75" s="10"/>
      <c r="G75" s="10"/>
      <c r="H75" s="10"/>
      <c r="I75" s="11"/>
      <c r="J75" s="10"/>
      <c r="K75" s="10"/>
      <c r="L75" s="10"/>
      <c r="M75" s="11"/>
      <c r="N75" s="10"/>
      <c r="O75" s="10"/>
      <c r="P75" s="10"/>
      <c r="Q75" s="11"/>
      <c r="R75" s="10"/>
      <c r="S75" s="10"/>
      <c r="T75" s="10"/>
      <c r="U75" s="11"/>
      <c r="V75" s="10"/>
      <c r="W75" s="10"/>
      <c r="X75" s="10"/>
    </row>
    <row r="76" spans="1:25" ht="16" thickBot="1" x14ac:dyDescent="0.4">
      <c r="A76" s="112" t="s">
        <v>22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</row>
    <row r="77" spans="1:25" ht="30" customHeight="1" x14ac:dyDescent="0.35">
      <c r="A77" s="115" t="s">
        <v>4</v>
      </c>
      <c r="B77" s="115"/>
      <c r="C77" s="115"/>
      <c r="D77" s="115"/>
      <c r="E77" s="116"/>
      <c r="F77" s="115" t="s">
        <v>7</v>
      </c>
      <c r="G77" s="115"/>
      <c r="H77" s="115"/>
      <c r="I77" s="116"/>
      <c r="J77" s="115" t="s">
        <v>8</v>
      </c>
      <c r="K77" s="115"/>
      <c r="L77" s="115"/>
      <c r="M77" s="116"/>
      <c r="N77" s="115" t="s">
        <v>9</v>
      </c>
      <c r="O77" s="115"/>
      <c r="P77" s="115"/>
      <c r="Q77" s="116"/>
      <c r="R77" s="115" t="s">
        <v>10</v>
      </c>
      <c r="S77" s="115"/>
      <c r="T77" s="115"/>
      <c r="U77" s="116"/>
      <c r="V77" s="117" t="s">
        <v>11</v>
      </c>
      <c r="W77" s="115"/>
      <c r="X77" s="115"/>
      <c r="Y77" s="116"/>
    </row>
    <row r="78" spans="1:25" ht="15.5" x14ac:dyDescent="0.35">
      <c r="A78" s="3" t="s">
        <v>5</v>
      </c>
      <c r="B78" s="29" t="s">
        <v>6</v>
      </c>
      <c r="C78" s="29" t="s">
        <v>2</v>
      </c>
      <c r="D78" s="29" t="s">
        <v>3</v>
      </c>
      <c r="E78" s="31" t="s">
        <v>4</v>
      </c>
      <c r="F78" s="29" t="s">
        <v>6</v>
      </c>
      <c r="G78" s="29" t="s">
        <v>2</v>
      </c>
      <c r="H78" s="29" t="s">
        <v>3</v>
      </c>
      <c r="I78" s="31" t="s">
        <v>4</v>
      </c>
      <c r="J78" s="29" t="s">
        <v>6</v>
      </c>
      <c r="K78" s="29" t="s">
        <v>2</v>
      </c>
      <c r="L78" s="29" t="s">
        <v>3</v>
      </c>
      <c r="M78" s="31" t="s">
        <v>4</v>
      </c>
      <c r="N78" s="29" t="s">
        <v>6</v>
      </c>
      <c r="O78" s="29" t="s">
        <v>2</v>
      </c>
      <c r="P78" s="29" t="s">
        <v>3</v>
      </c>
      <c r="Q78" s="31" t="s">
        <v>4</v>
      </c>
      <c r="R78" s="29" t="s">
        <v>6</v>
      </c>
      <c r="S78" s="29" t="s">
        <v>2</v>
      </c>
      <c r="T78" s="29" t="s">
        <v>3</v>
      </c>
      <c r="U78" s="31" t="s">
        <v>4</v>
      </c>
      <c r="V78" s="28" t="s">
        <v>6</v>
      </c>
      <c r="W78" s="29" t="s">
        <v>2</v>
      </c>
      <c r="X78" s="29" t="s">
        <v>3</v>
      </c>
      <c r="Y78" s="31" t="s">
        <v>4</v>
      </c>
    </row>
    <row r="79" spans="1:25" ht="15.5" x14ac:dyDescent="0.35">
      <c r="A79" s="4">
        <v>44948</v>
      </c>
      <c r="B79" s="5">
        <f t="shared" ref="B79:B86" si="73">SUM(F79,J79,N79,R79,V79)</f>
        <v>0</v>
      </c>
      <c r="C79" s="5">
        <f t="shared" ref="C79:C86" si="74">SUM(G79,K79,O79,S79,W79)</f>
        <v>0</v>
      </c>
      <c r="D79" s="5">
        <f t="shared" ref="D79:D86" si="75">SUM(H79,L79,P79,T79,X79)</f>
        <v>0</v>
      </c>
      <c r="E79" s="6">
        <f t="shared" ref="E79:E86" si="76">SUM(B79:D79)</f>
        <v>0</v>
      </c>
      <c r="F79" s="5">
        <v>0</v>
      </c>
      <c r="G79" s="5">
        <v>0</v>
      </c>
      <c r="H79" s="5">
        <v>0</v>
      </c>
      <c r="I79" s="6">
        <f t="shared" ref="I79:I86" si="77">SUM(F79:H79)</f>
        <v>0</v>
      </c>
      <c r="J79" s="5">
        <v>0</v>
      </c>
      <c r="K79" s="5">
        <v>0</v>
      </c>
      <c r="L79" s="5">
        <v>0</v>
      </c>
      <c r="M79" s="6">
        <f t="shared" ref="M79:M86" si="78">SUM(J79:L79)</f>
        <v>0</v>
      </c>
      <c r="N79" s="5">
        <v>0</v>
      </c>
      <c r="O79" s="5">
        <v>0</v>
      </c>
      <c r="P79" s="5">
        <v>0</v>
      </c>
      <c r="Q79" s="6">
        <f t="shared" ref="Q79:Q86" si="79">SUM(N79:P79)</f>
        <v>0</v>
      </c>
      <c r="R79" s="5">
        <v>0</v>
      </c>
      <c r="S79" s="5">
        <v>0</v>
      </c>
      <c r="T79" s="5">
        <v>0</v>
      </c>
      <c r="U79" s="6">
        <f t="shared" ref="U79:U86" si="80">SUM(R79:T79)</f>
        <v>0</v>
      </c>
      <c r="V79" s="8">
        <v>0</v>
      </c>
      <c r="W79" s="5">
        <v>0</v>
      </c>
      <c r="X79" s="5">
        <v>0</v>
      </c>
      <c r="Y79" s="6">
        <f t="shared" ref="Y79:Y86" si="81">SUM(V79:X79)</f>
        <v>0</v>
      </c>
    </row>
    <row r="80" spans="1:25" ht="15.5" x14ac:dyDescent="0.35">
      <c r="A80" s="4">
        <v>44979</v>
      </c>
      <c r="B80" s="5">
        <f t="shared" si="73"/>
        <v>0</v>
      </c>
      <c r="C80" s="5">
        <f t="shared" si="74"/>
        <v>0</v>
      </c>
      <c r="D80" s="5">
        <f t="shared" si="75"/>
        <v>0</v>
      </c>
      <c r="E80" s="6">
        <f t="shared" si="76"/>
        <v>0</v>
      </c>
      <c r="F80" s="5">
        <v>0</v>
      </c>
      <c r="G80" s="5">
        <v>0</v>
      </c>
      <c r="H80" s="5">
        <v>0</v>
      </c>
      <c r="I80" s="6">
        <f t="shared" si="77"/>
        <v>0</v>
      </c>
      <c r="J80" s="5">
        <v>0</v>
      </c>
      <c r="K80" s="5">
        <v>0</v>
      </c>
      <c r="L80" s="5">
        <v>0</v>
      </c>
      <c r="M80" s="6">
        <f t="shared" si="78"/>
        <v>0</v>
      </c>
      <c r="N80" s="5">
        <v>0</v>
      </c>
      <c r="O80" s="5">
        <v>0</v>
      </c>
      <c r="P80" s="5">
        <v>0</v>
      </c>
      <c r="Q80" s="6">
        <f t="shared" si="79"/>
        <v>0</v>
      </c>
      <c r="R80" s="5">
        <v>0</v>
      </c>
      <c r="S80" s="5">
        <v>0</v>
      </c>
      <c r="T80" s="5">
        <v>0</v>
      </c>
      <c r="U80" s="6">
        <f t="shared" si="80"/>
        <v>0</v>
      </c>
      <c r="V80" s="8">
        <v>0</v>
      </c>
      <c r="W80" s="5">
        <v>0</v>
      </c>
      <c r="X80" s="5">
        <v>0</v>
      </c>
      <c r="Y80" s="6">
        <f t="shared" si="81"/>
        <v>0</v>
      </c>
    </row>
    <row r="81" spans="1:25" ht="15.5" x14ac:dyDescent="0.35">
      <c r="A81" s="4">
        <v>45007</v>
      </c>
      <c r="B81" s="5">
        <f t="shared" si="73"/>
        <v>0</v>
      </c>
      <c r="C81" s="5">
        <f t="shared" si="74"/>
        <v>0</v>
      </c>
      <c r="D81" s="5">
        <f t="shared" si="75"/>
        <v>0</v>
      </c>
      <c r="E81" s="6">
        <f t="shared" si="76"/>
        <v>0</v>
      </c>
      <c r="F81" s="5">
        <v>0</v>
      </c>
      <c r="G81" s="5">
        <v>0</v>
      </c>
      <c r="H81" s="5">
        <v>0</v>
      </c>
      <c r="I81" s="6">
        <f t="shared" si="77"/>
        <v>0</v>
      </c>
      <c r="J81" s="5">
        <v>0</v>
      </c>
      <c r="K81" s="5">
        <v>0</v>
      </c>
      <c r="L81" s="5">
        <v>0</v>
      </c>
      <c r="M81" s="6">
        <f t="shared" si="78"/>
        <v>0</v>
      </c>
      <c r="N81" s="5">
        <v>0</v>
      </c>
      <c r="O81" s="5">
        <v>0</v>
      </c>
      <c r="P81" s="5">
        <v>0</v>
      </c>
      <c r="Q81" s="6">
        <f t="shared" si="79"/>
        <v>0</v>
      </c>
      <c r="R81" s="5">
        <v>0</v>
      </c>
      <c r="S81" s="5">
        <v>0</v>
      </c>
      <c r="T81" s="5">
        <v>0</v>
      </c>
      <c r="U81" s="6">
        <f t="shared" si="80"/>
        <v>0</v>
      </c>
      <c r="V81" s="8">
        <v>0</v>
      </c>
      <c r="W81" s="5">
        <v>0</v>
      </c>
      <c r="X81" s="5">
        <v>0</v>
      </c>
      <c r="Y81" s="6">
        <f t="shared" si="81"/>
        <v>0</v>
      </c>
    </row>
    <row r="82" spans="1:25" ht="15.5" x14ac:dyDescent="0.35">
      <c r="A82" s="4">
        <v>45038</v>
      </c>
      <c r="B82" s="5">
        <f t="shared" si="73"/>
        <v>0</v>
      </c>
      <c r="C82" s="5">
        <f t="shared" si="74"/>
        <v>0</v>
      </c>
      <c r="D82" s="5">
        <f t="shared" si="75"/>
        <v>0</v>
      </c>
      <c r="E82" s="6">
        <f t="shared" si="76"/>
        <v>0</v>
      </c>
      <c r="F82" s="5">
        <v>0</v>
      </c>
      <c r="G82" s="5">
        <v>0</v>
      </c>
      <c r="H82" s="5">
        <v>0</v>
      </c>
      <c r="I82" s="6">
        <f t="shared" si="77"/>
        <v>0</v>
      </c>
      <c r="J82" s="5">
        <v>0</v>
      </c>
      <c r="K82" s="5">
        <v>0</v>
      </c>
      <c r="L82" s="5">
        <v>0</v>
      </c>
      <c r="M82" s="6">
        <f t="shared" si="78"/>
        <v>0</v>
      </c>
      <c r="N82" s="5">
        <v>0</v>
      </c>
      <c r="O82" s="5">
        <v>0</v>
      </c>
      <c r="P82" s="5">
        <v>0</v>
      </c>
      <c r="Q82" s="6">
        <f t="shared" si="79"/>
        <v>0</v>
      </c>
      <c r="R82" s="5">
        <v>0</v>
      </c>
      <c r="S82" s="5">
        <v>0</v>
      </c>
      <c r="T82" s="5">
        <v>0</v>
      </c>
      <c r="U82" s="6">
        <f t="shared" si="80"/>
        <v>0</v>
      </c>
      <c r="V82" s="8">
        <v>0</v>
      </c>
      <c r="W82" s="5">
        <v>0</v>
      </c>
      <c r="X82" s="5">
        <v>0</v>
      </c>
      <c r="Y82" s="6">
        <f t="shared" si="81"/>
        <v>0</v>
      </c>
    </row>
    <row r="83" spans="1:25" ht="15.5" x14ac:dyDescent="0.35">
      <c r="A83" s="4">
        <v>45068</v>
      </c>
      <c r="B83" s="5">
        <f t="shared" si="73"/>
        <v>0</v>
      </c>
      <c r="C83" s="5">
        <f t="shared" si="74"/>
        <v>0</v>
      </c>
      <c r="D83" s="5">
        <f t="shared" si="75"/>
        <v>0</v>
      </c>
      <c r="E83" s="6">
        <f t="shared" si="76"/>
        <v>0</v>
      </c>
      <c r="F83" s="5">
        <v>0</v>
      </c>
      <c r="G83" s="5">
        <v>0</v>
      </c>
      <c r="H83" s="5">
        <v>0</v>
      </c>
      <c r="I83" s="6">
        <f t="shared" si="77"/>
        <v>0</v>
      </c>
      <c r="J83" s="5">
        <v>0</v>
      </c>
      <c r="K83" s="5">
        <v>0</v>
      </c>
      <c r="L83" s="5">
        <v>0</v>
      </c>
      <c r="M83" s="6">
        <f t="shared" si="78"/>
        <v>0</v>
      </c>
      <c r="N83" s="5">
        <v>0</v>
      </c>
      <c r="O83" s="5">
        <v>0</v>
      </c>
      <c r="P83" s="5">
        <v>0</v>
      </c>
      <c r="Q83" s="6">
        <f t="shared" si="79"/>
        <v>0</v>
      </c>
      <c r="R83" s="5">
        <v>0</v>
      </c>
      <c r="S83" s="5">
        <v>0</v>
      </c>
      <c r="T83" s="5">
        <v>0</v>
      </c>
      <c r="U83" s="6">
        <f t="shared" si="80"/>
        <v>0</v>
      </c>
      <c r="V83" s="8">
        <v>0</v>
      </c>
      <c r="W83" s="5">
        <v>0</v>
      </c>
      <c r="X83" s="5">
        <v>0</v>
      </c>
      <c r="Y83" s="6">
        <f t="shared" si="81"/>
        <v>0</v>
      </c>
    </row>
    <row r="84" spans="1:25" ht="15.5" x14ac:dyDescent="0.35">
      <c r="A84" s="4">
        <v>45099</v>
      </c>
      <c r="B84" s="5">
        <f t="shared" si="73"/>
        <v>0</v>
      </c>
      <c r="C84" s="5">
        <f t="shared" si="74"/>
        <v>0</v>
      </c>
      <c r="D84" s="5">
        <f t="shared" si="75"/>
        <v>0</v>
      </c>
      <c r="E84" s="6">
        <f t="shared" si="76"/>
        <v>0</v>
      </c>
      <c r="F84" s="5">
        <v>0</v>
      </c>
      <c r="G84" s="5">
        <v>0</v>
      </c>
      <c r="H84" s="5">
        <v>0</v>
      </c>
      <c r="I84" s="6">
        <f t="shared" si="77"/>
        <v>0</v>
      </c>
      <c r="J84" s="5">
        <v>0</v>
      </c>
      <c r="K84" s="5">
        <v>0</v>
      </c>
      <c r="L84" s="5">
        <v>0</v>
      </c>
      <c r="M84" s="6">
        <f t="shared" si="78"/>
        <v>0</v>
      </c>
      <c r="N84" s="5">
        <v>0</v>
      </c>
      <c r="O84" s="5">
        <v>0</v>
      </c>
      <c r="P84" s="5">
        <v>0</v>
      </c>
      <c r="Q84" s="6">
        <f t="shared" si="79"/>
        <v>0</v>
      </c>
      <c r="R84" s="5">
        <v>0</v>
      </c>
      <c r="S84" s="5">
        <v>0</v>
      </c>
      <c r="T84" s="5">
        <v>0</v>
      </c>
      <c r="U84" s="6">
        <f t="shared" si="80"/>
        <v>0</v>
      </c>
      <c r="V84" s="8">
        <v>0</v>
      </c>
      <c r="W84" s="5">
        <v>0</v>
      </c>
      <c r="X84" s="5">
        <v>0</v>
      </c>
      <c r="Y84" s="6">
        <f t="shared" si="81"/>
        <v>0</v>
      </c>
    </row>
    <row r="85" spans="1:25" ht="15.5" x14ac:dyDescent="0.35">
      <c r="A85" s="4">
        <v>45129</v>
      </c>
      <c r="B85" s="5">
        <f t="shared" si="73"/>
        <v>0</v>
      </c>
      <c r="C85" s="5">
        <f t="shared" si="74"/>
        <v>0</v>
      </c>
      <c r="D85" s="5">
        <f t="shared" si="75"/>
        <v>0</v>
      </c>
      <c r="E85" s="6">
        <f t="shared" si="76"/>
        <v>0</v>
      </c>
      <c r="F85" s="5">
        <v>0</v>
      </c>
      <c r="G85" s="5">
        <v>0</v>
      </c>
      <c r="H85" s="5">
        <v>0</v>
      </c>
      <c r="I85" s="6">
        <f t="shared" si="77"/>
        <v>0</v>
      </c>
      <c r="J85" s="5">
        <v>0</v>
      </c>
      <c r="K85" s="5">
        <v>0</v>
      </c>
      <c r="L85" s="5">
        <v>0</v>
      </c>
      <c r="M85" s="6">
        <f t="shared" si="78"/>
        <v>0</v>
      </c>
      <c r="N85" s="5">
        <v>0</v>
      </c>
      <c r="O85" s="5">
        <v>0</v>
      </c>
      <c r="P85" s="5">
        <v>0</v>
      </c>
      <c r="Q85" s="6">
        <f t="shared" si="79"/>
        <v>0</v>
      </c>
      <c r="R85" s="5">
        <v>0</v>
      </c>
      <c r="S85" s="5">
        <v>0</v>
      </c>
      <c r="T85" s="5">
        <v>0</v>
      </c>
      <c r="U85" s="6">
        <f t="shared" si="80"/>
        <v>0</v>
      </c>
      <c r="V85" s="8">
        <v>0</v>
      </c>
      <c r="W85" s="5">
        <v>0</v>
      </c>
      <c r="X85" s="5">
        <v>0</v>
      </c>
      <c r="Y85" s="6">
        <f t="shared" si="81"/>
        <v>0</v>
      </c>
    </row>
    <row r="86" spans="1:25" ht="15.5" x14ac:dyDescent="0.35">
      <c r="A86" s="4">
        <v>45160</v>
      </c>
      <c r="B86" s="5">
        <f t="shared" si="73"/>
        <v>0</v>
      </c>
      <c r="C86" s="5">
        <f t="shared" si="74"/>
        <v>0</v>
      </c>
      <c r="D86" s="5">
        <f t="shared" si="75"/>
        <v>0</v>
      </c>
      <c r="E86" s="6">
        <f t="shared" si="76"/>
        <v>0</v>
      </c>
      <c r="F86" s="5">
        <v>0</v>
      </c>
      <c r="G86" s="5">
        <v>0</v>
      </c>
      <c r="H86" s="5">
        <v>0</v>
      </c>
      <c r="I86" s="6">
        <f t="shared" si="77"/>
        <v>0</v>
      </c>
      <c r="J86" s="5">
        <v>0</v>
      </c>
      <c r="K86" s="5">
        <v>0</v>
      </c>
      <c r="L86" s="5">
        <v>0</v>
      </c>
      <c r="M86" s="6">
        <f t="shared" si="78"/>
        <v>0</v>
      </c>
      <c r="N86" s="5">
        <v>0</v>
      </c>
      <c r="O86" s="5">
        <v>0</v>
      </c>
      <c r="P86" s="5">
        <v>0</v>
      </c>
      <c r="Q86" s="6">
        <f t="shared" si="79"/>
        <v>0</v>
      </c>
      <c r="R86" s="5">
        <v>0</v>
      </c>
      <c r="S86" s="5">
        <v>0</v>
      </c>
      <c r="T86" s="5">
        <v>0</v>
      </c>
      <c r="U86" s="6">
        <f t="shared" si="80"/>
        <v>0</v>
      </c>
      <c r="V86" s="8">
        <v>0</v>
      </c>
      <c r="W86" s="5">
        <v>0</v>
      </c>
      <c r="X86" s="5">
        <v>0</v>
      </c>
      <c r="Y86" s="6">
        <f t="shared" si="81"/>
        <v>0</v>
      </c>
    </row>
    <row r="87" spans="1:25" ht="15.5" x14ac:dyDescent="0.35">
      <c r="A87" s="4">
        <v>45191</v>
      </c>
      <c r="B87" s="5">
        <f t="shared" ref="B87:D91" si="82">SUM(F87,J87,N87,R87,V87)</f>
        <v>0</v>
      </c>
      <c r="C87" s="5">
        <f t="shared" si="82"/>
        <v>0</v>
      </c>
      <c r="D87" s="5">
        <f t="shared" si="82"/>
        <v>0</v>
      </c>
      <c r="E87" s="6">
        <f t="shared" ref="E87:E91" si="83">SUM(B87:D87)</f>
        <v>0</v>
      </c>
      <c r="F87" s="5">
        <v>0</v>
      </c>
      <c r="G87" s="5">
        <v>0</v>
      </c>
      <c r="H87" s="5">
        <v>0</v>
      </c>
      <c r="I87" s="6">
        <f t="shared" ref="I87" si="84">SUM(F87:H87)</f>
        <v>0</v>
      </c>
      <c r="J87" s="5">
        <v>0</v>
      </c>
      <c r="K87" s="5">
        <v>0</v>
      </c>
      <c r="L87" s="5">
        <v>0</v>
      </c>
      <c r="M87" s="6">
        <f t="shared" ref="M87" si="85">SUM(J87:L87)</f>
        <v>0</v>
      </c>
      <c r="N87" s="5">
        <v>0</v>
      </c>
      <c r="O87" s="5">
        <v>0</v>
      </c>
      <c r="P87" s="5">
        <v>0</v>
      </c>
      <c r="Q87" s="6">
        <v>0</v>
      </c>
      <c r="R87" s="5">
        <v>0</v>
      </c>
      <c r="S87" s="5">
        <v>0</v>
      </c>
      <c r="T87" s="5">
        <v>0</v>
      </c>
      <c r="U87" s="6">
        <f t="shared" ref="U87:U91" si="86">SUM(R87:T87)</f>
        <v>0</v>
      </c>
      <c r="V87" s="5">
        <v>0</v>
      </c>
      <c r="W87" s="5">
        <v>0</v>
      </c>
      <c r="X87" s="5">
        <v>0</v>
      </c>
      <c r="Y87" s="14">
        <f t="shared" ref="Y87:Y91" si="87">SUM(V87:X87)</f>
        <v>0</v>
      </c>
    </row>
    <row r="88" spans="1:25" ht="15.5" x14ac:dyDescent="0.35">
      <c r="A88" s="4">
        <v>45221</v>
      </c>
      <c r="B88" s="5">
        <f t="shared" si="82"/>
        <v>0</v>
      </c>
      <c r="C88" s="5">
        <f>SUM(G88,K88,O88,S88,W88)</f>
        <v>0</v>
      </c>
      <c r="D88" s="5">
        <f t="shared" si="82"/>
        <v>0</v>
      </c>
      <c r="E88" s="6">
        <f t="shared" si="83"/>
        <v>0</v>
      </c>
      <c r="F88" s="5">
        <v>0</v>
      </c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5">
        <v>0</v>
      </c>
      <c r="M88" s="6">
        <v>0</v>
      </c>
      <c r="N88" s="5">
        <v>0</v>
      </c>
      <c r="O88" s="5">
        <v>0</v>
      </c>
      <c r="P88" s="5">
        <v>0</v>
      </c>
      <c r="Q88" s="6">
        <v>0</v>
      </c>
      <c r="R88" s="5">
        <v>0</v>
      </c>
      <c r="S88" s="5">
        <v>0</v>
      </c>
      <c r="T88" s="5">
        <v>0</v>
      </c>
      <c r="U88" s="6">
        <f t="shared" si="86"/>
        <v>0</v>
      </c>
      <c r="V88" s="5">
        <v>0</v>
      </c>
      <c r="W88" s="5">
        <v>0</v>
      </c>
      <c r="X88" s="5">
        <v>0</v>
      </c>
      <c r="Y88" s="14">
        <f t="shared" si="87"/>
        <v>0</v>
      </c>
    </row>
    <row r="89" spans="1:25" ht="15.5" x14ac:dyDescent="0.35">
      <c r="A89" s="4">
        <v>45252</v>
      </c>
      <c r="B89" s="5">
        <f t="shared" si="82"/>
        <v>0</v>
      </c>
      <c r="C89" s="5">
        <f>SUM(G89,K89,O89,S89,W89)</f>
        <v>0</v>
      </c>
      <c r="D89" s="5">
        <f t="shared" si="82"/>
        <v>0</v>
      </c>
      <c r="E89" s="6">
        <f t="shared" si="83"/>
        <v>0</v>
      </c>
      <c r="F89" s="5">
        <v>0</v>
      </c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5">
        <v>0</v>
      </c>
      <c r="M89" s="6">
        <v>0</v>
      </c>
      <c r="N89" s="5">
        <v>0</v>
      </c>
      <c r="O89" s="5">
        <v>0</v>
      </c>
      <c r="P89" s="5">
        <v>0</v>
      </c>
      <c r="Q89" s="6">
        <v>0</v>
      </c>
      <c r="R89" s="5">
        <v>0</v>
      </c>
      <c r="S89" s="5">
        <v>0</v>
      </c>
      <c r="T89" s="5">
        <v>0</v>
      </c>
      <c r="U89" s="6">
        <f t="shared" si="86"/>
        <v>0</v>
      </c>
      <c r="V89" s="5">
        <v>0</v>
      </c>
      <c r="W89" s="5">
        <v>0</v>
      </c>
      <c r="X89" s="5">
        <v>0</v>
      </c>
      <c r="Y89" s="14">
        <f t="shared" si="87"/>
        <v>0</v>
      </c>
    </row>
    <row r="90" spans="1:25" ht="15.5" x14ac:dyDescent="0.35">
      <c r="A90" s="4">
        <v>45282</v>
      </c>
      <c r="B90" s="5">
        <f t="shared" si="82"/>
        <v>0</v>
      </c>
      <c r="C90" s="5">
        <f>SUM(G90,K90,O90,S90,W90)</f>
        <v>1</v>
      </c>
      <c r="D90" s="5">
        <f t="shared" si="82"/>
        <v>0</v>
      </c>
      <c r="E90" s="6">
        <f t="shared" si="83"/>
        <v>1</v>
      </c>
      <c r="F90" s="5">
        <v>0</v>
      </c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5">
        <v>0</v>
      </c>
      <c r="M90" s="6">
        <v>0</v>
      </c>
      <c r="N90" s="5">
        <v>0</v>
      </c>
      <c r="O90" s="5">
        <v>0</v>
      </c>
      <c r="P90" s="5">
        <v>0</v>
      </c>
      <c r="Q90" s="6">
        <v>0</v>
      </c>
      <c r="R90" s="5">
        <v>0</v>
      </c>
      <c r="S90" s="5">
        <v>1</v>
      </c>
      <c r="T90" s="5">
        <v>0</v>
      </c>
      <c r="U90" s="6">
        <f t="shared" si="86"/>
        <v>1</v>
      </c>
      <c r="V90" s="5">
        <v>0</v>
      </c>
      <c r="W90" s="5">
        <v>0</v>
      </c>
      <c r="X90" s="5">
        <v>0</v>
      </c>
      <c r="Y90" s="14">
        <f t="shared" si="87"/>
        <v>0</v>
      </c>
    </row>
    <row r="91" spans="1:25" ht="15.5" x14ac:dyDescent="0.35">
      <c r="A91" s="4">
        <v>45313</v>
      </c>
      <c r="B91" s="5">
        <f t="shared" si="82"/>
        <v>0</v>
      </c>
      <c r="C91" s="5">
        <f>SUM(G91,K91,O91,S91,W91)</f>
        <v>0</v>
      </c>
      <c r="D91" s="5">
        <f t="shared" si="82"/>
        <v>0</v>
      </c>
      <c r="E91" s="6">
        <f t="shared" si="83"/>
        <v>0</v>
      </c>
      <c r="F91" s="5">
        <v>0</v>
      </c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5">
        <v>0</v>
      </c>
      <c r="M91" s="6">
        <v>0</v>
      </c>
      <c r="N91" s="5">
        <v>0</v>
      </c>
      <c r="O91" s="5">
        <v>0</v>
      </c>
      <c r="P91" s="5">
        <v>0</v>
      </c>
      <c r="Q91" s="6">
        <v>0</v>
      </c>
      <c r="R91" s="5">
        <v>0</v>
      </c>
      <c r="S91" s="5">
        <v>0</v>
      </c>
      <c r="T91" s="5">
        <v>0</v>
      </c>
      <c r="U91" s="6">
        <f t="shared" si="86"/>
        <v>0</v>
      </c>
      <c r="V91" s="5">
        <v>0</v>
      </c>
      <c r="W91" s="5">
        <v>0</v>
      </c>
      <c r="X91" s="5">
        <v>0</v>
      </c>
      <c r="Y91" s="14">
        <f t="shared" si="87"/>
        <v>0</v>
      </c>
    </row>
    <row r="92" spans="1:25" ht="16" thickBot="1" x14ac:dyDescent="0.4">
      <c r="A92" s="9"/>
      <c r="B92" s="10"/>
      <c r="C92" s="10"/>
      <c r="D92" s="10"/>
      <c r="E92" s="11"/>
      <c r="F92" s="10"/>
      <c r="G92" s="10"/>
      <c r="H92" s="10"/>
      <c r="I92" s="11"/>
      <c r="J92" s="10"/>
      <c r="K92" s="10"/>
      <c r="L92" s="10"/>
      <c r="M92" s="11"/>
      <c r="N92" s="10"/>
      <c r="O92" s="10"/>
      <c r="P92" s="10"/>
      <c r="Q92" s="11"/>
      <c r="R92" s="10"/>
      <c r="S92" s="10"/>
      <c r="T92" s="10"/>
      <c r="U92" s="11"/>
      <c r="V92" s="10"/>
      <c r="W92" s="10"/>
      <c r="X92" s="10"/>
      <c r="Y92" s="11"/>
    </row>
    <row r="93" spans="1:25" ht="16" thickBot="1" x14ac:dyDescent="0.4">
      <c r="A93" s="112" t="s">
        <v>23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5" x14ac:dyDescent="0.35">
      <c r="A94" s="111" t="s">
        <v>17</v>
      </c>
      <c r="B94" s="111"/>
      <c r="C94" s="111"/>
      <c r="D94" s="111"/>
      <c r="E94" s="111"/>
      <c r="F94" s="111"/>
      <c r="H94" s="111" t="s">
        <v>18</v>
      </c>
      <c r="I94" s="111"/>
      <c r="J94" s="111"/>
      <c r="K94" s="111"/>
      <c r="L94" s="111"/>
      <c r="M94" s="111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31" x14ac:dyDescent="0.35">
      <c r="A95" s="3" t="s">
        <v>5</v>
      </c>
      <c r="B95" s="29" t="s">
        <v>0</v>
      </c>
      <c r="C95" s="37" t="s">
        <v>1</v>
      </c>
      <c r="D95" s="29" t="s">
        <v>2</v>
      </c>
      <c r="E95" s="29" t="s">
        <v>3</v>
      </c>
      <c r="F95" s="29" t="s">
        <v>4</v>
      </c>
      <c r="H95" s="3" t="s">
        <v>5</v>
      </c>
      <c r="I95" s="29" t="s">
        <v>0</v>
      </c>
      <c r="J95" s="37" t="s">
        <v>1</v>
      </c>
      <c r="K95" s="29" t="s">
        <v>2</v>
      </c>
      <c r="L95" s="29" t="s">
        <v>3</v>
      </c>
      <c r="M95" s="29" t="s">
        <v>4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.5" x14ac:dyDescent="0.35">
      <c r="A96" s="4">
        <v>44948</v>
      </c>
      <c r="B96" s="5">
        <v>11</v>
      </c>
      <c r="C96" s="35">
        <v>25</v>
      </c>
      <c r="D96" s="5">
        <v>0</v>
      </c>
      <c r="E96" s="5">
        <v>0</v>
      </c>
      <c r="F96" s="14">
        <f t="shared" ref="F96:F103" si="88">SUM(B96:E96)</f>
        <v>36</v>
      </c>
      <c r="H96" s="4">
        <v>44948</v>
      </c>
      <c r="I96" s="5">
        <v>7</v>
      </c>
      <c r="J96" s="35">
        <v>63</v>
      </c>
      <c r="K96" s="5">
        <v>0</v>
      </c>
      <c r="L96" s="5">
        <v>0</v>
      </c>
      <c r="M96" s="14">
        <f t="shared" ref="M96:M103" si="89">SUM(I96:K96)</f>
        <v>70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.5" x14ac:dyDescent="0.35">
      <c r="A97" s="4">
        <v>44979</v>
      </c>
      <c r="B97" s="5">
        <v>7</v>
      </c>
      <c r="C97" s="35">
        <v>9</v>
      </c>
      <c r="D97" s="5">
        <v>0</v>
      </c>
      <c r="E97" s="5">
        <v>1</v>
      </c>
      <c r="F97" s="14">
        <f t="shared" si="88"/>
        <v>17</v>
      </c>
      <c r="H97" s="4">
        <v>44979</v>
      </c>
      <c r="I97" s="5">
        <v>12</v>
      </c>
      <c r="J97" s="35">
        <v>62</v>
      </c>
      <c r="K97" s="5">
        <v>0</v>
      </c>
      <c r="L97" s="5">
        <v>0</v>
      </c>
      <c r="M97" s="14">
        <f t="shared" si="89"/>
        <v>74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.5" x14ac:dyDescent="0.35">
      <c r="A98" s="4">
        <v>45007</v>
      </c>
      <c r="B98" s="5">
        <v>1</v>
      </c>
      <c r="C98" s="35">
        <v>4</v>
      </c>
      <c r="D98" s="5">
        <v>0</v>
      </c>
      <c r="E98" s="5">
        <v>0</v>
      </c>
      <c r="F98" s="14">
        <f t="shared" si="88"/>
        <v>5</v>
      </c>
      <c r="H98" s="4">
        <v>45007</v>
      </c>
      <c r="I98" s="5">
        <v>2</v>
      </c>
      <c r="J98" s="35">
        <v>60</v>
      </c>
      <c r="K98" s="5">
        <v>0</v>
      </c>
      <c r="L98" s="5">
        <v>0</v>
      </c>
      <c r="M98" s="14">
        <f t="shared" si="89"/>
        <v>62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.5" x14ac:dyDescent="0.35">
      <c r="A99" s="4">
        <v>45038</v>
      </c>
      <c r="B99" s="5">
        <v>6</v>
      </c>
      <c r="C99" s="35">
        <v>7</v>
      </c>
      <c r="D99" s="5">
        <v>0</v>
      </c>
      <c r="E99" s="5">
        <v>0</v>
      </c>
      <c r="F99" s="14">
        <f t="shared" si="88"/>
        <v>13</v>
      </c>
      <c r="H99" s="4">
        <v>45038</v>
      </c>
      <c r="I99" s="5">
        <v>4</v>
      </c>
      <c r="J99" s="35">
        <v>22</v>
      </c>
      <c r="K99" s="5">
        <v>0</v>
      </c>
      <c r="L99" s="5">
        <v>0</v>
      </c>
      <c r="M99" s="14">
        <f t="shared" si="89"/>
        <v>26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.5" x14ac:dyDescent="0.35">
      <c r="A100" s="4">
        <v>45068</v>
      </c>
      <c r="B100" s="5">
        <v>11</v>
      </c>
      <c r="C100" s="35">
        <v>19</v>
      </c>
      <c r="D100" s="5">
        <v>1</v>
      </c>
      <c r="E100" s="5">
        <v>0</v>
      </c>
      <c r="F100" s="14">
        <f t="shared" si="88"/>
        <v>31</v>
      </c>
      <c r="H100" s="4">
        <v>45068</v>
      </c>
      <c r="I100" s="5">
        <v>4</v>
      </c>
      <c r="J100" s="35">
        <v>24</v>
      </c>
      <c r="K100" s="5">
        <v>0</v>
      </c>
      <c r="L100" s="5">
        <v>0</v>
      </c>
      <c r="M100" s="14">
        <f t="shared" si="89"/>
        <v>28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.5" x14ac:dyDescent="0.35">
      <c r="A101" s="4">
        <v>45099</v>
      </c>
      <c r="B101" s="5">
        <v>10</v>
      </c>
      <c r="C101" s="35">
        <v>9</v>
      </c>
      <c r="D101" s="5">
        <v>0</v>
      </c>
      <c r="E101" s="5">
        <v>0</v>
      </c>
      <c r="F101" s="14">
        <f t="shared" si="88"/>
        <v>19</v>
      </c>
      <c r="H101" s="4">
        <v>45099</v>
      </c>
      <c r="I101" s="5">
        <v>33</v>
      </c>
      <c r="J101" s="35">
        <v>14</v>
      </c>
      <c r="K101" s="5">
        <v>0</v>
      </c>
      <c r="L101" s="5">
        <v>0</v>
      </c>
      <c r="M101" s="14">
        <f t="shared" si="89"/>
        <v>47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.5" x14ac:dyDescent="0.35">
      <c r="A102" s="4">
        <v>45129</v>
      </c>
      <c r="B102" s="5">
        <v>9</v>
      </c>
      <c r="C102" s="35">
        <v>32</v>
      </c>
      <c r="D102" s="5">
        <v>0</v>
      </c>
      <c r="E102" s="5">
        <v>2</v>
      </c>
      <c r="F102" s="14">
        <f t="shared" si="88"/>
        <v>43</v>
      </c>
      <c r="H102" s="4">
        <v>45129</v>
      </c>
      <c r="I102" s="5">
        <v>43</v>
      </c>
      <c r="J102" s="35">
        <v>10</v>
      </c>
      <c r="K102" s="5">
        <v>0</v>
      </c>
      <c r="L102" s="5">
        <v>0</v>
      </c>
      <c r="M102" s="14">
        <f t="shared" si="89"/>
        <v>53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.5" x14ac:dyDescent="0.35">
      <c r="A103" s="4">
        <v>45160</v>
      </c>
      <c r="B103" s="5">
        <v>6</v>
      </c>
      <c r="C103" s="35">
        <v>8</v>
      </c>
      <c r="D103" s="5">
        <v>0</v>
      </c>
      <c r="E103" s="5">
        <v>0</v>
      </c>
      <c r="F103" s="14">
        <f t="shared" si="88"/>
        <v>14</v>
      </c>
      <c r="H103" s="4">
        <v>45160</v>
      </c>
      <c r="I103" s="5">
        <v>14</v>
      </c>
      <c r="J103" s="35">
        <v>17</v>
      </c>
      <c r="K103" s="5">
        <v>0</v>
      </c>
      <c r="L103" s="5">
        <v>0</v>
      </c>
      <c r="M103" s="14">
        <f t="shared" si="89"/>
        <v>31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.5" x14ac:dyDescent="0.35">
      <c r="A104" s="4">
        <v>45191</v>
      </c>
      <c r="B104" s="5">
        <v>6</v>
      </c>
      <c r="C104" s="35">
        <v>3</v>
      </c>
      <c r="D104" s="5">
        <v>0</v>
      </c>
      <c r="E104" s="5">
        <v>0</v>
      </c>
      <c r="F104" s="14">
        <f t="shared" ref="F104:F108" si="90">SUM(B104:E104)</f>
        <v>9</v>
      </c>
      <c r="H104" s="4">
        <v>45191</v>
      </c>
      <c r="I104" s="5">
        <v>4</v>
      </c>
      <c r="J104" s="35">
        <v>40</v>
      </c>
      <c r="K104" s="5">
        <v>0</v>
      </c>
      <c r="L104" s="5">
        <v>0</v>
      </c>
      <c r="M104" s="14">
        <f t="shared" ref="M104:M108" si="91">SUM(I104:K104)</f>
        <v>44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.5" x14ac:dyDescent="0.35">
      <c r="A105" s="4">
        <v>45221</v>
      </c>
      <c r="B105" s="5">
        <v>8</v>
      </c>
      <c r="C105" s="35">
        <v>8</v>
      </c>
      <c r="D105" s="5">
        <v>0</v>
      </c>
      <c r="E105" s="5">
        <v>0</v>
      </c>
      <c r="F105" s="14">
        <f t="shared" si="90"/>
        <v>16</v>
      </c>
      <c r="H105" s="4">
        <v>45221</v>
      </c>
      <c r="I105" s="5">
        <v>7</v>
      </c>
      <c r="J105" s="35">
        <v>43</v>
      </c>
      <c r="K105" s="5">
        <v>0</v>
      </c>
      <c r="L105" s="5">
        <v>0</v>
      </c>
      <c r="M105" s="14">
        <f t="shared" si="91"/>
        <v>50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.5" x14ac:dyDescent="0.35">
      <c r="A106" s="4">
        <v>45252</v>
      </c>
      <c r="B106" s="5">
        <v>6</v>
      </c>
      <c r="C106" s="35">
        <v>5</v>
      </c>
      <c r="D106" s="5">
        <v>0</v>
      </c>
      <c r="E106" s="5">
        <v>0</v>
      </c>
      <c r="F106" s="14">
        <f t="shared" si="90"/>
        <v>11</v>
      </c>
      <c r="H106" s="4">
        <v>45252</v>
      </c>
      <c r="I106" s="5">
        <v>12</v>
      </c>
      <c r="J106" s="35">
        <v>51</v>
      </c>
      <c r="K106" s="5">
        <v>0</v>
      </c>
      <c r="L106" s="5">
        <v>0</v>
      </c>
      <c r="M106" s="14">
        <f t="shared" si="91"/>
        <v>63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.5" x14ac:dyDescent="0.35">
      <c r="A107" s="4">
        <v>45282</v>
      </c>
      <c r="B107" s="5">
        <v>12</v>
      </c>
      <c r="C107" s="35">
        <v>28</v>
      </c>
      <c r="D107" s="5">
        <v>0</v>
      </c>
      <c r="E107" s="5">
        <v>0</v>
      </c>
      <c r="F107" s="14">
        <f t="shared" si="90"/>
        <v>40</v>
      </c>
      <c r="H107" s="4">
        <v>45282</v>
      </c>
      <c r="I107" s="5">
        <v>11</v>
      </c>
      <c r="J107" s="35">
        <v>72</v>
      </c>
      <c r="K107" s="5">
        <v>0</v>
      </c>
      <c r="L107" s="5">
        <v>0</v>
      </c>
      <c r="M107" s="14">
        <f t="shared" si="91"/>
        <v>83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.5" x14ac:dyDescent="0.35">
      <c r="A108" s="4">
        <v>45313</v>
      </c>
      <c r="B108" s="5">
        <v>17</v>
      </c>
      <c r="C108" s="35">
        <v>75</v>
      </c>
      <c r="D108" s="5">
        <v>0</v>
      </c>
      <c r="E108" s="5">
        <v>0</v>
      </c>
      <c r="F108" s="14">
        <f t="shared" si="90"/>
        <v>92</v>
      </c>
      <c r="G108" s="13"/>
      <c r="H108" s="4">
        <v>45313</v>
      </c>
      <c r="I108" s="5">
        <v>20</v>
      </c>
      <c r="J108" s="35">
        <v>46</v>
      </c>
      <c r="K108" s="5">
        <v>0</v>
      </c>
      <c r="L108" s="5">
        <v>0</v>
      </c>
      <c r="M108" s="14">
        <f t="shared" si="91"/>
        <v>66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.5" x14ac:dyDescent="0.35">
      <c r="A109" s="17"/>
      <c r="B109" s="15"/>
      <c r="C109" s="15"/>
      <c r="D109" s="15"/>
      <c r="E109" s="1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.5" x14ac:dyDescent="0.35">
      <c r="A110" s="22"/>
      <c r="J110" s="13"/>
      <c r="K110" s="13"/>
      <c r="L110" s="13"/>
      <c r="M110" s="13"/>
      <c r="N110" s="13"/>
      <c r="O110" s="13"/>
      <c r="P110" s="13"/>
      <c r="Q110" s="17"/>
      <c r="R110" s="15"/>
      <c r="S110" s="15"/>
      <c r="T110" s="15"/>
      <c r="U110" s="16"/>
      <c r="V110" s="13"/>
      <c r="W110" s="13"/>
      <c r="X110" s="13"/>
      <c r="Y110" s="13"/>
    </row>
    <row r="111" spans="1:25" ht="19.25" customHeight="1" thickBot="1" x14ac:dyDescent="0.4">
      <c r="A111" s="13"/>
      <c r="J111" s="13"/>
      <c r="K111" s="13"/>
      <c r="L111" s="13"/>
      <c r="M111" s="13"/>
      <c r="N111" s="13"/>
      <c r="O111" s="13"/>
      <c r="P111" s="13"/>
      <c r="Q111" s="22"/>
      <c r="Y111" s="13"/>
    </row>
    <row r="112" spans="1:25" ht="16" thickBot="1" x14ac:dyDescent="0.4">
      <c r="A112" s="127" t="s">
        <v>49</v>
      </c>
      <c r="B112" s="128"/>
      <c r="C112" s="128"/>
      <c r="D112" s="128"/>
      <c r="E112" s="128"/>
      <c r="F112" s="128"/>
      <c r="G112" s="128"/>
      <c r="H112" s="128"/>
      <c r="I112" s="128"/>
      <c r="J112" s="129"/>
      <c r="Q112" s="13"/>
    </row>
    <row r="113" spans="1:25" ht="15.5" x14ac:dyDescent="0.35">
      <c r="A113" s="75" t="s">
        <v>46</v>
      </c>
      <c r="B113" s="76" t="s">
        <v>47</v>
      </c>
      <c r="C113" s="124" t="s">
        <v>48</v>
      </c>
      <c r="D113" s="125"/>
      <c r="E113" s="125"/>
      <c r="F113" s="125"/>
      <c r="G113" s="125"/>
      <c r="H113" s="125"/>
      <c r="I113" s="125"/>
      <c r="J113" s="126"/>
      <c r="K113" s="65"/>
      <c r="L113" s="65"/>
      <c r="M113" s="65"/>
      <c r="O113" s="22"/>
    </row>
    <row r="114" spans="1:25" ht="15.5" x14ac:dyDescent="0.35">
      <c r="A114" s="45">
        <v>44927</v>
      </c>
      <c r="B114" s="66" t="s">
        <v>27</v>
      </c>
      <c r="C114" s="87" t="s">
        <v>27</v>
      </c>
      <c r="D114" s="88"/>
      <c r="E114" s="88"/>
      <c r="F114" s="88"/>
      <c r="G114" s="88"/>
      <c r="H114" s="88"/>
      <c r="I114" s="88"/>
      <c r="J114" s="89"/>
      <c r="K114" s="60"/>
      <c r="L114" s="59"/>
      <c r="M114" s="60"/>
      <c r="O114" s="13"/>
    </row>
    <row r="115" spans="1:25" ht="15.5" x14ac:dyDescent="0.35">
      <c r="A115" s="45">
        <v>44958</v>
      </c>
      <c r="B115" s="66" t="s">
        <v>27</v>
      </c>
      <c r="C115" s="87" t="s">
        <v>27</v>
      </c>
      <c r="D115" s="88"/>
      <c r="E115" s="88"/>
      <c r="F115" s="88"/>
      <c r="G115" s="88"/>
      <c r="H115" s="88"/>
      <c r="I115" s="88"/>
      <c r="J115" s="89"/>
      <c r="K115" s="60"/>
      <c r="L115" s="27"/>
      <c r="M115" s="27"/>
      <c r="O115" s="22"/>
      <c r="Q115" s="13"/>
      <c r="R115" s="13"/>
      <c r="S115" s="13"/>
      <c r="T115" s="13"/>
      <c r="U115" s="13"/>
    </row>
    <row r="116" spans="1:25" ht="15.5" x14ac:dyDescent="0.35">
      <c r="A116" s="61">
        <v>44986</v>
      </c>
      <c r="B116" s="67" t="s">
        <v>27</v>
      </c>
      <c r="C116" s="130" t="s">
        <v>27</v>
      </c>
      <c r="D116" s="131"/>
      <c r="E116" s="131"/>
      <c r="F116" s="131"/>
      <c r="G116" s="131"/>
      <c r="H116" s="131"/>
      <c r="I116" s="131"/>
      <c r="J116" s="132"/>
      <c r="K116" s="60"/>
      <c r="L116" s="59"/>
      <c r="M116" s="27"/>
      <c r="O116" s="13"/>
      <c r="Q116" s="13"/>
      <c r="R116" s="13"/>
      <c r="S116" s="13"/>
      <c r="T116" s="13"/>
      <c r="U116" s="13"/>
    </row>
    <row r="117" spans="1:25" ht="15.5" x14ac:dyDescent="0.35">
      <c r="A117" s="61">
        <v>45017</v>
      </c>
      <c r="B117" s="67" t="s">
        <v>27</v>
      </c>
      <c r="C117" s="109" t="s">
        <v>27</v>
      </c>
      <c r="D117" s="109"/>
      <c r="E117" s="109"/>
      <c r="F117" s="109"/>
      <c r="G117" s="109"/>
      <c r="H117" s="109"/>
      <c r="I117" s="109"/>
      <c r="J117" s="110"/>
      <c r="K117" s="60"/>
      <c r="L117" s="27"/>
      <c r="M117" s="27"/>
      <c r="O117" s="22"/>
      <c r="P117" s="19"/>
      <c r="Q117" s="13"/>
      <c r="R117" s="13"/>
      <c r="S117" s="13"/>
      <c r="T117" s="13"/>
      <c r="U117" s="13"/>
      <c r="V117" s="13"/>
    </row>
    <row r="118" spans="1:25" ht="15" customHeight="1" x14ac:dyDescent="0.35">
      <c r="A118" s="45">
        <v>45047</v>
      </c>
      <c r="B118" s="66" t="s">
        <v>27</v>
      </c>
      <c r="C118" s="87" t="s">
        <v>27</v>
      </c>
      <c r="D118" s="88"/>
      <c r="E118" s="88"/>
      <c r="F118" s="88"/>
      <c r="G118" s="88"/>
      <c r="H118" s="88"/>
      <c r="I118" s="88"/>
      <c r="J118" s="89"/>
      <c r="K118" s="60"/>
      <c r="L118" s="59"/>
      <c r="M118" s="27"/>
      <c r="N118" s="13"/>
      <c r="O118" s="22"/>
      <c r="Q118" s="13"/>
      <c r="R118" s="13"/>
      <c r="S118" s="13"/>
      <c r="T118" s="13"/>
      <c r="U118" s="13"/>
      <c r="V118" s="13"/>
      <c r="W118" s="13"/>
    </row>
    <row r="119" spans="1:25" ht="0.65" customHeight="1" x14ac:dyDescent="0.35">
      <c r="A119" s="45">
        <v>45078</v>
      </c>
      <c r="B119" s="66" t="s">
        <v>27</v>
      </c>
      <c r="C119" s="87" t="s">
        <v>27</v>
      </c>
      <c r="D119" s="88"/>
      <c r="E119" s="88"/>
      <c r="F119" s="88"/>
      <c r="G119" s="88"/>
      <c r="H119" s="88"/>
      <c r="I119" s="88"/>
      <c r="J119" s="89"/>
      <c r="K119" s="60"/>
      <c r="L119" s="27"/>
      <c r="M119" s="27"/>
      <c r="N119" s="13"/>
      <c r="O119" s="13"/>
      <c r="P119" s="19"/>
      <c r="Q119" s="13"/>
      <c r="R119" s="13"/>
      <c r="S119" s="13"/>
      <c r="T119" s="13"/>
      <c r="U119" s="13"/>
      <c r="V119" s="13"/>
      <c r="W119" s="13"/>
    </row>
    <row r="120" spans="1:25" ht="15.5" customHeight="1" x14ac:dyDescent="0.35">
      <c r="A120" s="45">
        <v>45108</v>
      </c>
      <c r="B120" s="66" t="s">
        <v>27</v>
      </c>
      <c r="C120" s="87" t="s">
        <v>27</v>
      </c>
      <c r="D120" s="88"/>
      <c r="E120" s="88"/>
      <c r="F120" s="88"/>
      <c r="G120" s="88"/>
      <c r="H120" s="88"/>
      <c r="I120" s="88"/>
      <c r="J120" s="89"/>
      <c r="K120" s="60"/>
      <c r="L120" s="59"/>
      <c r="M120" s="27"/>
      <c r="N120" s="13"/>
      <c r="O120" s="22"/>
      <c r="Q120" s="13"/>
      <c r="R120" s="13"/>
      <c r="S120" s="13"/>
      <c r="T120" s="13"/>
      <c r="U120" s="13"/>
      <c r="V120" s="13"/>
      <c r="W120" s="13"/>
    </row>
    <row r="121" spans="1:25" ht="12.65" customHeight="1" x14ac:dyDescent="0.35">
      <c r="A121" s="45">
        <v>45139</v>
      </c>
      <c r="B121" s="66" t="s">
        <v>27</v>
      </c>
      <c r="C121" s="87" t="s">
        <v>27</v>
      </c>
      <c r="D121" s="88"/>
      <c r="E121" s="88"/>
      <c r="F121" s="88"/>
      <c r="G121" s="88"/>
      <c r="H121" s="88"/>
      <c r="I121" s="88"/>
      <c r="J121" s="89"/>
      <c r="K121" s="26"/>
      <c r="L121" s="27"/>
      <c r="M121" s="27"/>
      <c r="N121" s="13"/>
      <c r="O121" s="13"/>
      <c r="Q121" s="13"/>
      <c r="R121" s="13"/>
      <c r="S121" s="13"/>
      <c r="T121" s="13"/>
      <c r="U121" s="13"/>
      <c r="V121" s="13"/>
      <c r="W121" s="13"/>
    </row>
    <row r="122" spans="1:25" ht="15" customHeight="1" x14ac:dyDescent="0.35">
      <c r="A122" s="45">
        <v>45170</v>
      </c>
      <c r="B122" s="70" t="s">
        <v>27</v>
      </c>
      <c r="C122" s="83" t="s">
        <v>27</v>
      </c>
      <c r="D122" s="83"/>
      <c r="E122" s="83"/>
      <c r="F122" s="83"/>
      <c r="G122" s="83"/>
      <c r="H122" s="83"/>
      <c r="I122" s="83"/>
      <c r="J122" s="83"/>
      <c r="K122" s="60"/>
      <c r="L122" s="59"/>
      <c r="M122" s="27"/>
      <c r="N122" s="13"/>
      <c r="O122" s="22"/>
      <c r="Q122" s="13"/>
      <c r="R122" s="13"/>
      <c r="S122" s="13"/>
      <c r="T122" s="13"/>
      <c r="U122" s="13"/>
      <c r="V122" s="13"/>
      <c r="W122" s="13"/>
    </row>
    <row r="123" spans="1:25" ht="15.5" x14ac:dyDescent="0.35">
      <c r="A123" s="45">
        <v>45200</v>
      </c>
      <c r="B123" s="70" t="s">
        <v>27</v>
      </c>
      <c r="C123" s="83" t="s">
        <v>27</v>
      </c>
      <c r="D123" s="83"/>
      <c r="E123" s="83"/>
      <c r="F123" s="83"/>
      <c r="G123" s="83"/>
      <c r="H123" s="83"/>
      <c r="I123" s="83"/>
      <c r="J123" s="83"/>
      <c r="K123" s="60"/>
      <c r="L123" s="59"/>
      <c r="M123" s="27"/>
      <c r="N123" s="13"/>
      <c r="O123" s="22"/>
      <c r="Q123" s="13"/>
      <c r="R123" s="13"/>
      <c r="S123" s="13"/>
      <c r="T123" s="13"/>
      <c r="U123" s="13"/>
      <c r="V123" s="13"/>
      <c r="W123" s="13"/>
    </row>
    <row r="124" spans="1:25" ht="12.65" customHeight="1" x14ac:dyDescent="0.35">
      <c r="A124" s="45">
        <v>45231</v>
      </c>
      <c r="B124" s="77" t="s">
        <v>27</v>
      </c>
      <c r="C124" s="83" t="s">
        <v>27</v>
      </c>
      <c r="D124" s="83"/>
      <c r="E124" s="83"/>
      <c r="F124" s="83"/>
      <c r="G124" s="83"/>
      <c r="H124" s="83"/>
      <c r="I124" s="83"/>
      <c r="J124" s="83"/>
      <c r="K124" s="13"/>
      <c r="L124" s="13"/>
      <c r="M124" s="13"/>
      <c r="N124" s="13"/>
      <c r="O124" s="13"/>
      <c r="P124" s="13"/>
      <c r="Q124" s="13"/>
      <c r="Y124" s="13"/>
    </row>
    <row r="125" spans="1:25" ht="12.65" customHeight="1" x14ac:dyDescent="0.35">
      <c r="A125" s="45">
        <v>45261</v>
      </c>
      <c r="B125" s="77" t="s">
        <v>27</v>
      </c>
      <c r="C125" s="83" t="s">
        <v>27</v>
      </c>
      <c r="D125" s="83"/>
      <c r="E125" s="83"/>
      <c r="F125" s="83"/>
      <c r="G125" s="83"/>
      <c r="H125" s="83"/>
      <c r="I125" s="83"/>
      <c r="J125" s="83"/>
      <c r="K125" s="13"/>
      <c r="L125" s="13"/>
      <c r="M125" s="13"/>
      <c r="N125" s="13"/>
      <c r="O125" s="13"/>
      <c r="P125" s="13"/>
      <c r="Q125" s="13"/>
      <c r="Y125" s="13"/>
    </row>
    <row r="126" spans="1:25" ht="12.65" customHeight="1" x14ac:dyDescent="0.35">
      <c r="A126" s="45">
        <v>45292</v>
      </c>
      <c r="B126" s="82" t="s">
        <v>27</v>
      </c>
      <c r="C126" s="83" t="s">
        <v>27</v>
      </c>
      <c r="D126" s="83"/>
      <c r="E126" s="83"/>
      <c r="F126" s="83"/>
      <c r="G126" s="83"/>
      <c r="H126" s="83"/>
      <c r="I126" s="83"/>
      <c r="J126" s="83"/>
      <c r="K126" s="13"/>
      <c r="L126" s="13"/>
      <c r="M126" s="13"/>
      <c r="N126" s="13"/>
      <c r="O126" s="13"/>
      <c r="P126" s="13"/>
      <c r="Q126" s="13"/>
      <c r="Y126" s="13"/>
    </row>
    <row r="127" spans="1:25" ht="12.65" customHeight="1" x14ac:dyDescent="0.35">
      <c r="A127" s="13"/>
      <c r="Q127" s="22"/>
    </row>
    <row r="128" spans="1:25" ht="12.65" customHeight="1" x14ac:dyDescent="0.35">
      <c r="A128" s="13"/>
      <c r="Q128" s="22"/>
    </row>
    <row r="129" spans="1:25" ht="12.65" customHeight="1" x14ac:dyDescent="0.35">
      <c r="A129" s="13"/>
      <c r="Q129" s="22"/>
    </row>
    <row r="130" spans="1:25" ht="12.65" customHeight="1" x14ac:dyDescent="0.35">
      <c r="A130" s="20" t="s">
        <v>14</v>
      </c>
      <c r="Q130" s="13"/>
    </row>
    <row r="131" spans="1:25" ht="15.5" x14ac:dyDescent="0.35">
      <c r="A131" s="21" t="s">
        <v>15</v>
      </c>
      <c r="B131" s="13"/>
      <c r="Q131" s="22"/>
    </row>
    <row r="132" spans="1:25" ht="15.5" x14ac:dyDescent="0.35">
      <c r="A132" s="21" t="s">
        <v>12</v>
      </c>
      <c r="B132" s="13"/>
      <c r="Q132" s="13"/>
    </row>
    <row r="133" spans="1:25" ht="15.5" x14ac:dyDescent="0.35">
      <c r="A133" s="21" t="s">
        <v>13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Q133" s="22"/>
    </row>
    <row r="134" spans="1:25" ht="15.5" x14ac:dyDescent="0.35">
      <c r="A134" s="21" t="s">
        <v>45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Q134" s="13"/>
      <c r="S134" s="13"/>
      <c r="T134" s="13"/>
      <c r="U134" s="13"/>
      <c r="V134" s="13"/>
      <c r="W134" s="13"/>
    </row>
    <row r="135" spans="1:25" ht="15.5" x14ac:dyDescent="0.35">
      <c r="A135" s="21" t="s">
        <v>40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Q135" s="22"/>
      <c r="S135" s="13"/>
      <c r="T135" s="13"/>
      <c r="U135" s="13"/>
      <c r="V135" s="13"/>
      <c r="W135" s="13"/>
    </row>
    <row r="136" spans="1:25" ht="15.5" x14ac:dyDescent="0.35">
      <c r="A136" s="21" t="s">
        <v>41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Q136" s="13"/>
    </row>
    <row r="137" spans="1:25" ht="15.5" x14ac:dyDescent="0.35">
      <c r="A137" s="21" t="s">
        <v>42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25" ht="15.5" x14ac:dyDescent="0.35">
      <c r="A138" s="21" t="s">
        <v>43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25" ht="15.5" x14ac:dyDescent="0.35">
      <c r="A139" s="58" t="s">
        <v>44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1" spans="1:25" ht="15.5" x14ac:dyDescent="0.35">
      <c r="A141" s="20"/>
    </row>
    <row r="142" spans="1:25" ht="15.5" x14ac:dyDescent="0.35">
      <c r="A142" s="21"/>
      <c r="B142" s="13"/>
    </row>
    <row r="143" spans="1:25" ht="15.5" x14ac:dyDescent="0.35">
      <c r="A143" s="21"/>
      <c r="B143" s="13"/>
    </row>
    <row r="144" spans="1:25" ht="15.5" x14ac:dyDescent="0.35">
      <c r="A144" s="2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.5" x14ac:dyDescent="0.35">
      <c r="A145" s="2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.5" x14ac:dyDescent="0.35">
      <c r="A146" s="2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.5" x14ac:dyDescent="0.35">
      <c r="A147" s="2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.5" x14ac:dyDescent="0.35">
      <c r="A148" s="2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.5" x14ac:dyDescent="0.35">
      <c r="A149" s="2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.5" x14ac:dyDescent="0.35">
      <c r="A150" s="5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.5" x14ac:dyDescent="0.3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" customHeight="1" x14ac:dyDescent="0.3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4.5" customHeight="1" x14ac:dyDescent="0.3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25" ht="11.4" customHeight="1" x14ac:dyDescent="0.35"/>
  </sheetData>
  <mergeCells count="53">
    <mergeCell ref="C113:J113"/>
    <mergeCell ref="A112:J112"/>
    <mergeCell ref="C114:J114"/>
    <mergeCell ref="C115:J115"/>
    <mergeCell ref="C116:J116"/>
    <mergeCell ref="A2:Y2"/>
    <mergeCell ref="A3:E3"/>
    <mergeCell ref="F3:I3"/>
    <mergeCell ref="J3:M3"/>
    <mergeCell ref="N3:Q3"/>
    <mergeCell ref="R3:U3"/>
    <mergeCell ref="V3:Y3"/>
    <mergeCell ref="A19:Y19"/>
    <mergeCell ref="A20:E20"/>
    <mergeCell ref="F20:I20"/>
    <mergeCell ref="J20:M20"/>
    <mergeCell ref="N20:Q20"/>
    <mergeCell ref="R20:U20"/>
    <mergeCell ref="V20:Y20"/>
    <mergeCell ref="A36:Y36"/>
    <mergeCell ref="A37:E37"/>
    <mergeCell ref="F37:I37"/>
    <mergeCell ref="J37:M37"/>
    <mergeCell ref="N37:Q37"/>
    <mergeCell ref="R37:U37"/>
    <mergeCell ref="V37:Y37"/>
    <mergeCell ref="A53:Y53"/>
    <mergeCell ref="A54:E54"/>
    <mergeCell ref="F54:I54"/>
    <mergeCell ref="J54:M54"/>
    <mergeCell ref="N54:Q54"/>
    <mergeCell ref="R54:U54"/>
    <mergeCell ref="V54:Y54"/>
    <mergeCell ref="H94:M94"/>
    <mergeCell ref="A94:F94"/>
    <mergeCell ref="A93:M93"/>
    <mergeCell ref="A76:Y76"/>
    <mergeCell ref="A77:E77"/>
    <mergeCell ref="F77:I77"/>
    <mergeCell ref="J77:M77"/>
    <mergeCell ref="N77:Q77"/>
    <mergeCell ref="R77:U77"/>
    <mergeCell ref="V77:Y77"/>
    <mergeCell ref="C117:J117"/>
    <mergeCell ref="C118:J118"/>
    <mergeCell ref="C119:J119"/>
    <mergeCell ref="C120:J120"/>
    <mergeCell ref="C124:J124"/>
    <mergeCell ref="C125:J125"/>
    <mergeCell ref="C123:J123"/>
    <mergeCell ref="C121:J121"/>
    <mergeCell ref="C122:J122"/>
    <mergeCell ref="C126:J126"/>
  </mergeCells>
  <phoneticPr fontId="16" type="noConversion"/>
  <hyperlinks>
    <hyperlink ref="A139" r:id="rId1" xr:uid="{EC4F998A-C19A-445D-8089-2A3F814F8D35}"/>
  </hyperlinks>
  <pageMargins left="0.7" right="0.7" top="0.75" bottom="0.75" header="0.3" footer="0.3"/>
  <pageSetup scale="43" firstPageNumber="3" fitToHeight="0" orientation="landscape" useFirstPageNumber="1" r:id="rId2"/>
  <headerFooter>
    <oddHeader>&amp;L&amp;14January 2024&amp;C&amp;"-,Bold"&amp;16FT-D Transfers Summary</oddHeader>
    <oddFooter>&amp;R&amp;P</oddFooter>
  </headerFooter>
  <ignoredErrors>
    <ignoredError sqref="F104 M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FA0E5-97FE-425A-ACA9-A2CE58A01D57}">
  <sheetPr codeName="Sheet3"/>
  <dimension ref="A1:Y152"/>
  <sheetViews>
    <sheetView showGridLines="0" view="pageLayout" topLeftCell="A71" zoomScale="65" zoomScaleNormal="73" zoomScalePageLayoutView="65" workbookViewId="0">
      <selection activeCell="J109" sqref="J109"/>
    </sheetView>
  </sheetViews>
  <sheetFormatPr defaultRowHeight="14.5" x14ac:dyDescent="0.35"/>
  <cols>
    <col min="1" max="25" width="11.36328125" customWidth="1"/>
    <col min="26" max="26" width="10.453125" customWidth="1"/>
  </cols>
  <sheetData>
    <row r="1" spans="1:25" ht="16" thickBot="1" x14ac:dyDescent="0.4">
      <c r="A1" s="120" t="s">
        <v>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5.5" x14ac:dyDescent="0.35">
      <c r="A2" s="115" t="s">
        <v>4</v>
      </c>
      <c r="B2" s="115"/>
      <c r="C2" s="115"/>
      <c r="D2" s="115"/>
      <c r="E2" s="116"/>
      <c r="F2" s="123" t="s">
        <v>7</v>
      </c>
      <c r="G2" s="115"/>
      <c r="H2" s="115"/>
      <c r="I2" s="116"/>
      <c r="J2" s="123" t="s">
        <v>8</v>
      </c>
      <c r="K2" s="115"/>
      <c r="L2" s="115"/>
      <c r="M2" s="116"/>
      <c r="N2" s="123" t="s">
        <v>9</v>
      </c>
      <c r="O2" s="115"/>
      <c r="P2" s="115"/>
      <c r="Q2" s="116"/>
      <c r="R2" s="123" t="s">
        <v>10</v>
      </c>
      <c r="S2" s="115"/>
      <c r="T2" s="115"/>
      <c r="U2" s="116"/>
      <c r="V2" s="117" t="s">
        <v>11</v>
      </c>
      <c r="W2" s="115"/>
      <c r="X2" s="115"/>
      <c r="Y2" s="116"/>
    </row>
    <row r="3" spans="1:25" s="2" customFormat="1" ht="15.5" x14ac:dyDescent="0.35">
      <c r="A3" s="3" t="s">
        <v>5</v>
      </c>
      <c r="B3" s="29" t="s">
        <v>6</v>
      </c>
      <c r="C3" s="29" t="s">
        <v>2</v>
      </c>
      <c r="D3" s="30" t="s">
        <v>3</v>
      </c>
      <c r="E3" s="31" t="s">
        <v>4</v>
      </c>
      <c r="F3" s="32" t="s">
        <v>6</v>
      </c>
      <c r="G3" s="29" t="s">
        <v>2</v>
      </c>
      <c r="H3" s="30" t="s">
        <v>3</v>
      </c>
      <c r="I3" s="31" t="s">
        <v>4</v>
      </c>
      <c r="J3" s="32" t="s">
        <v>6</v>
      </c>
      <c r="K3" s="29" t="s">
        <v>2</v>
      </c>
      <c r="L3" s="30" t="s">
        <v>3</v>
      </c>
      <c r="M3" s="31" t="s">
        <v>4</v>
      </c>
      <c r="N3" s="32" t="s">
        <v>6</v>
      </c>
      <c r="O3" s="29" t="s">
        <v>2</v>
      </c>
      <c r="P3" s="30" t="s">
        <v>3</v>
      </c>
      <c r="Q3" s="31" t="s">
        <v>4</v>
      </c>
      <c r="R3" s="32" t="s">
        <v>6</v>
      </c>
      <c r="S3" s="29" t="s">
        <v>2</v>
      </c>
      <c r="T3" s="30" t="s">
        <v>3</v>
      </c>
      <c r="U3" s="31" t="s">
        <v>4</v>
      </c>
      <c r="V3" s="28" t="s">
        <v>6</v>
      </c>
      <c r="W3" s="29" t="s">
        <v>2</v>
      </c>
      <c r="X3" s="30" t="s">
        <v>3</v>
      </c>
      <c r="Y3" s="31" t="s">
        <v>4</v>
      </c>
    </row>
    <row r="4" spans="1:25" ht="15.5" x14ac:dyDescent="0.35">
      <c r="A4" s="4">
        <v>44948</v>
      </c>
      <c r="B4" s="5">
        <f t="shared" ref="B4:B9" si="0">SUM(F4,J4,N4,R4,V4)</f>
        <v>1915975</v>
      </c>
      <c r="C4" s="5">
        <f t="shared" ref="C4:C11" si="1">SUM(G4,K4,O4,S4,W4)</f>
        <v>0</v>
      </c>
      <c r="D4" s="5">
        <f t="shared" ref="D4:D11" si="2">SUM(H4,L4,P4,T4,X4)</f>
        <v>0</v>
      </c>
      <c r="E4" s="6">
        <f t="shared" ref="E4:E11" si="3">SUM(B4:D4)</f>
        <v>1915975</v>
      </c>
      <c r="F4" s="5">
        <f t="shared" ref="F4:U4" si="4">SUM(F21,F38,F55,F79)</f>
        <v>0</v>
      </c>
      <c r="G4" s="5">
        <f t="shared" si="4"/>
        <v>0</v>
      </c>
      <c r="H4" s="5">
        <f t="shared" si="4"/>
        <v>0</v>
      </c>
      <c r="I4" s="6">
        <f t="shared" si="4"/>
        <v>0</v>
      </c>
      <c r="J4" s="5">
        <f t="shared" si="4"/>
        <v>5500</v>
      </c>
      <c r="K4" s="5">
        <f t="shared" si="4"/>
        <v>0</v>
      </c>
      <c r="L4" s="5">
        <f t="shared" si="4"/>
        <v>0</v>
      </c>
      <c r="M4" s="6">
        <f t="shared" si="4"/>
        <v>5500</v>
      </c>
      <c r="N4" s="5">
        <f t="shared" si="4"/>
        <v>17900</v>
      </c>
      <c r="O4" s="5">
        <f t="shared" si="4"/>
        <v>0</v>
      </c>
      <c r="P4" s="5">
        <f t="shared" si="4"/>
        <v>0</v>
      </c>
      <c r="Q4" s="6">
        <f t="shared" si="4"/>
        <v>17900</v>
      </c>
      <c r="R4" s="5">
        <f t="shared" si="4"/>
        <v>835</v>
      </c>
      <c r="S4" s="5">
        <f t="shared" si="4"/>
        <v>0</v>
      </c>
      <c r="T4" s="5">
        <f t="shared" si="4"/>
        <v>0</v>
      </c>
      <c r="U4" s="6">
        <f t="shared" si="4"/>
        <v>835</v>
      </c>
      <c r="V4" s="7">
        <f t="shared" ref="V4:V16" si="5">SUM(V21,V38,V55,V79,B96,C96,I96,J96)</f>
        <v>1891740</v>
      </c>
      <c r="W4" s="5">
        <f t="shared" ref="W4:W16" si="6">SUM(W21,W38,W55,W79,D96,K96)</f>
        <v>0</v>
      </c>
      <c r="X4" s="5">
        <f t="shared" ref="X4:X16" si="7">SUM(X21,X38,X55,X79,E96,L96)</f>
        <v>0</v>
      </c>
      <c r="Y4" s="6">
        <f t="shared" ref="Y4:Y11" si="8">SUM(V4:X4)</f>
        <v>1891740</v>
      </c>
    </row>
    <row r="5" spans="1:25" ht="15.5" x14ac:dyDescent="0.35">
      <c r="A5" s="4">
        <v>44979</v>
      </c>
      <c r="B5" s="5">
        <f t="shared" si="0"/>
        <v>1537673</v>
      </c>
      <c r="C5" s="5">
        <f t="shared" si="1"/>
        <v>58348</v>
      </c>
      <c r="D5" s="5">
        <f t="shared" si="2"/>
        <v>30855</v>
      </c>
      <c r="E5" s="6">
        <f t="shared" si="3"/>
        <v>1626876</v>
      </c>
      <c r="F5" s="5">
        <f t="shared" ref="F5:U5" si="9">SUM(F22,F39,F56,F80)</f>
        <v>0</v>
      </c>
      <c r="G5" s="5">
        <f t="shared" si="9"/>
        <v>0</v>
      </c>
      <c r="H5" s="5">
        <f t="shared" si="9"/>
        <v>0</v>
      </c>
      <c r="I5" s="6">
        <f t="shared" si="9"/>
        <v>0</v>
      </c>
      <c r="J5" s="5">
        <f t="shared" si="9"/>
        <v>99526</v>
      </c>
      <c r="K5" s="5">
        <f t="shared" si="9"/>
        <v>58348</v>
      </c>
      <c r="L5" s="5">
        <f t="shared" si="9"/>
        <v>0</v>
      </c>
      <c r="M5" s="6">
        <f t="shared" si="9"/>
        <v>157874</v>
      </c>
      <c r="N5" s="5">
        <f t="shared" si="9"/>
        <v>10725</v>
      </c>
      <c r="O5" s="5">
        <f t="shared" si="9"/>
        <v>0</v>
      </c>
      <c r="P5" s="5">
        <f t="shared" si="9"/>
        <v>0</v>
      </c>
      <c r="Q5" s="6">
        <f t="shared" si="9"/>
        <v>10725</v>
      </c>
      <c r="R5" s="5">
        <f t="shared" si="9"/>
        <v>0</v>
      </c>
      <c r="S5" s="5">
        <f t="shared" si="9"/>
        <v>0</v>
      </c>
      <c r="T5" s="5">
        <f t="shared" si="9"/>
        <v>0</v>
      </c>
      <c r="U5" s="6">
        <f t="shared" si="9"/>
        <v>0</v>
      </c>
      <c r="V5" s="7">
        <f t="shared" si="5"/>
        <v>1427422</v>
      </c>
      <c r="W5" s="5">
        <f t="shared" si="6"/>
        <v>0</v>
      </c>
      <c r="X5" s="5">
        <f t="shared" si="7"/>
        <v>30855</v>
      </c>
      <c r="Y5" s="6">
        <f t="shared" si="8"/>
        <v>1458277</v>
      </c>
    </row>
    <row r="6" spans="1:25" ht="15.5" x14ac:dyDescent="0.35">
      <c r="A6" s="4">
        <v>45007</v>
      </c>
      <c r="B6" s="5">
        <f t="shared" si="0"/>
        <v>1498455</v>
      </c>
      <c r="C6" s="5">
        <f t="shared" si="1"/>
        <v>0</v>
      </c>
      <c r="D6" s="5">
        <f t="shared" si="2"/>
        <v>0</v>
      </c>
      <c r="E6" s="6">
        <f t="shared" si="3"/>
        <v>1498455</v>
      </c>
      <c r="F6" s="5">
        <f t="shared" ref="F6:U6" si="10">SUM(F23,F40,F57,F81)</f>
        <v>62450</v>
      </c>
      <c r="G6" s="5">
        <f t="shared" si="10"/>
        <v>0</v>
      </c>
      <c r="H6" s="5">
        <f t="shared" si="10"/>
        <v>0</v>
      </c>
      <c r="I6" s="6">
        <f t="shared" si="10"/>
        <v>62450</v>
      </c>
      <c r="J6" s="5">
        <f t="shared" si="10"/>
        <v>12600</v>
      </c>
      <c r="K6" s="5">
        <f t="shared" si="10"/>
        <v>0</v>
      </c>
      <c r="L6" s="5">
        <f t="shared" si="10"/>
        <v>0</v>
      </c>
      <c r="M6" s="6">
        <f t="shared" si="10"/>
        <v>12600</v>
      </c>
      <c r="N6" s="5">
        <f t="shared" si="10"/>
        <v>11300</v>
      </c>
      <c r="O6" s="5">
        <f t="shared" si="10"/>
        <v>0</v>
      </c>
      <c r="P6" s="5">
        <f t="shared" si="10"/>
        <v>0</v>
      </c>
      <c r="Q6" s="6">
        <f t="shared" si="10"/>
        <v>11300</v>
      </c>
      <c r="R6" s="5">
        <f t="shared" si="10"/>
        <v>0</v>
      </c>
      <c r="S6" s="5">
        <f t="shared" si="10"/>
        <v>0</v>
      </c>
      <c r="T6" s="5">
        <f t="shared" si="10"/>
        <v>0</v>
      </c>
      <c r="U6" s="6">
        <f t="shared" si="10"/>
        <v>0</v>
      </c>
      <c r="V6" s="7">
        <f t="shared" si="5"/>
        <v>1412105</v>
      </c>
      <c r="W6" s="5">
        <f t="shared" si="6"/>
        <v>0</v>
      </c>
      <c r="X6" s="5">
        <f t="shared" si="7"/>
        <v>0</v>
      </c>
      <c r="Y6" s="6">
        <f t="shared" si="8"/>
        <v>1412105</v>
      </c>
    </row>
    <row r="7" spans="1:25" ht="15.5" x14ac:dyDescent="0.35">
      <c r="A7" s="4">
        <v>45038</v>
      </c>
      <c r="B7" s="5">
        <f t="shared" si="0"/>
        <v>557515</v>
      </c>
      <c r="C7" s="5">
        <f t="shared" si="1"/>
        <v>20000</v>
      </c>
      <c r="D7" s="5">
        <f t="shared" si="2"/>
        <v>2000</v>
      </c>
      <c r="E7" s="6">
        <f t="shared" si="3"/>
        <v>579515</v>
      </c>
      <c r="F7" s="5">
        <f t="shared" ref="F7:U7" si="11">SUM(F24,F41,F58,F82)</f>
        <v>49300</v>
      </c>
      <c r="G7" s="5">
        <f t="shared" si="11"/>
        <v>0</v>
      </c>
      <c r="H7" s="5">
        <f t="shared" si="11"/>
        <v>0</v>
      </c>
      <c r="I7" s="6">
        <f t="shared" si="11"/>
        <v>49300</v>
      </c>
      <c r="J7" s="5">
        <f t="shared" si="11"/>
        <v>62500</v>
      </c>
      <c r="K7" s="5">
        <f t="shared" si="11"/>
        <v>20000</v>
      </c>
      <c r="L7" s="5">
        <f t="shared" si="11"/>
        <v>0</v>
      </c>
      <c r="M7" s="6">
        <f t="shared" si="11"/>
        <v>82500</v>
      </c>
      <c r="N7" s="5">
        <f t="shared" si="11"/>
        <v>15647</v>
      </c>
      <c r="O7" s="5">
        <f t="shared" si="11"/>
        <v>0</v>
      </c>
      <c r="P7" s="5">
        <f t="shared" si="11"/>
        <v>0</v>
      </c>
      <c r="Q7" s="6">
        <f t="shared" si="11"/>
        <v>15647</v>
      </c>
      <c r="R7" s="5">
        <f t="shared" si="11"/>
        <v>0</v>
      </c>
      <c r="S7" s="5">
        <f t="shared" si="11"/>
        <v>0</v>
      </c>
      <c r="T7" s="5">
        <f t="shared" si="11"/>
        <v>0</v>
      </c>
      <c r="U7" s="6">
        <f t="shared" si="11"/>
        <v>0</v>
      </c>
      <c r="V7" s="7">
        <f t="shared" si="5"/>
        <v>430068</v>
      </c>
      <c r="W7" s="5">
        <f t="shared" si="6"/>
        <v>0</v>
      </c>
      <c r="X7" s="5">
        <f t="shared" si="7"/>
        <v>2000</v>
      </c>
      <c r="Y7" s="6">
        <f t="shared" si="8"/>
        <v>432068</v>
      </c>
    </row>
    <row r="8" spans="1:25" ht="15.5" x14ac:dyDescent="0.35">
      <c r="A8" s="4">
        <v>45068</v>
      </c>
      <c r="B8" s="5">
        <f t="shared" si="0"/>
        <v>1744219</v>
      </c>
      <c r="C8" s="5">
        <f t="shared" si="1"/>
        <v>3000</v>
      </c>
      <c r="D8" s="5">
        <f t="shared" si="2"/>
        <v>68300</v>
      </c>
      <c r="E8" s="6">
        <f t="shared" si="3"/>
        <v>1815519</v>
      </c>
      <c r="F8" s="5">
        <f t="shared" ref="F8:U8" si="12">SUM(F25,F42,F59,F83)</f>
        <v>44000</v>
      </c>
      <c r="G8" s="5">
        <f t="shared" si="12"/>
        <v>0</v>
      </c>
      <c r="H8" s="5">
        <f t="shared" si="12"/>
        <v>0</v>
      </c>
      <c r="I8" s="6">
        <f t="shared" si="12"/>
        <v>44000</v>
      </c>
      <c r="J8" s="5">
        <f t="shared" si="12"/>
        <v>12500</v>
      </c>
      <c r="K8" s="5">
        <f t="shared" si="12"/>
        <v>0</v>
      </c>
      <c r="L8" s="5">
        <f t="shared" si="12"/>
        <v>0</v>
      </c>
      <c r="M8" s="6">
        <f t="shared" si="12"/>
        <v>12500</v>
      </c>
      <c r="N8" s="5">
        <f t="shared" si="12"/>
        <v>17600</v>
      </c>
      <c r="O8" s="5">
        <f t="shared" si="12"/>
        <v>0</v>
      </c>
      <c r="P8" s="5">
        <f t="shared" si="12"/>
        <v>4000</v>
      </c>
      <c r="Q8" s="6">
        <f t="shared" si="12"/>
        <v>21600</v>
      </c>
      <c r="R8" s="5">
        <f t="shared" si="12"/>
        <v>0</v>
      </c>
      <c r="S8" s="5">
        <f t="shared" si="12"/>
        <v>0</v>
      </c>
      <c r="T8" s="5">
        <f t="shared" si="12"/>
        <v>0</v>
      </c>
      <c r="U8" s="6">
        <f t="shared" si="12"/>
        <v>0</v>
      </c>
      <c r="V8" s="7">
        <f t="shared" si="5"/>
        <v>1670119</v>
      </c>
      <c r="W8" s="5">
        <f t="shared" si="6"/>
        <v>3000</v>
      </c>
      <c r="X8" s="5">
        <f t="shared" si="7"/>
        <v>64300</v>
      </c>
      <c r="Y8" s="6">
        <f t="shared" si="8"/>
        <v>1737419</v>
      </c>
    </row>
    <row r="9" spans="1:25" ht="15.5" x14ac:dyDescent="0.35">
      <c r="A9" s="4">
        <v>45099</v>
      </c>
      <c r="B9" s="5">
        <f t="shared" si="0"/>
        <v>1512570</v>
      </c>
      <c r="C9" s="5">
        <f t="shared" si="1"/>
        <v>0</v>
      </c>
      <c r="D9" s="5">
        <f t="shared" si="2"/>
        <v>0</v>
      </c>
      <c r="E9" s="6">
        <f t="shared" si="3"/>
        <v>1512570</v>
      </c>
      <c r="F9" s="5">
        <f t="shared" ref="F9:U9" si="13">SUM(F26,F43,F60,F84)</f>
        <v>120000</v>
      </c>
      <c r="G9" s="5">
        <f t="shared" si="13"/>
        <v>0</v>
      </c>
      <c r="H9" s="5">
        <f t="shared" si="13"/>
        <v>0</v>
      </c>
      <c r="I9" s="6">
        <f t="shared" si="13"/>
        <v>120000</v>
      </c>
      <c r="J9" s="5">
        <f t="shared" si="13"/>
        <v>12500</v>
      </c>
      <c r="K9" s="5">
        <f t="shared" si="13"/>
        <v>0</v>
      </c>
      <c r="L9" s="5">
        <f t="shared" si="13"/>
        <v>0</v>
      </c>
      <c r="M9" s="6">
        <f t="shared" si="13"/>
        <v>12500</v>
      </c>
      <c r="N9" s="5">
        <f t="shared" si="13"/>
        <v>30200</v>
      </c>
      <c r="O9" s="5">
        <f t="shared" si="13"/>
        <v>0</v>
      </c>
      <c r="P9" s="5">
        <f t="shared" si="13"/>
        <v>0</v>
      </c>
      <c r="Q9" s="6">
        <f t="shared" si="13"/>
        <v>30200</v>
      </c>
      <c r="R9" s="5">
        <f t="shared" si="13"/>
        <v>0</v>
      </c>
      <c r="S9" s="5">
        <f t="shared" si="13"/>
        <v>0</v>
      </c>
      <c r="T9" s="5">
        <f t="shared" si="13"/>
        <v>0</v>
      </c>
      <c r="U9" s="6">
        <f t="shared" si="13"/>
        <v>0</v>
      </c>
      <c r="V9" s="7">
        <f t="shared" si="5"/>
        <v>1349870</v>
      </c>
      <c r="W9" s="5">
        <f t="shared" si="6"/>
        <v>0</v>
      </c>
      <c r="X9" s="5">
        <f t="shared" si="7"/>
        <v>0</v>
      </c>
      <c r="Y9" s="6">
        <f t="shared" si="8"/>
        <v>1349870</v>
      </c>
    </row>
    <row r="10" spans="1:25" ht="15.5" x14ac:dyDescent="0.35">
      <c r="A10" s="4">
        <v>45129</v>
      </c>
      <c r="B10" s="5">
        <f t="shared" ref="B10:B16" si="14">SUM(F10,J10,N10,R10,V10)</f>
        <v>3016286</v>
      </c>
      <c r="C10" s="5">
        <f t="shared" si="1"/>
        <v>0</v>
      </c>
      <c r="D10" s="5">
        <f t="shared" si="2"/>
        <v>33513</v>
      </c>
      <c r="E10" s="6">
        <f t="shared" si="3"/>
        <v>3049799</v>
      </c>
      <c r="F10" s="5">
        <f t="shared" ref="F10:U10" si="15">SUM(F27,F44,F61,F85)</f>
        <v>120000</v>
      </c>
      <c r="G10" s="5">
        <f t="shared" si="15"/>
        <v>0</v>
      </c>
      <c r="H10" s="5">
        <f t="shared" si="15"/>
        <v>0</v>
      </c>
      <c r="I10" s="6">
        <f t="shared" si="15"/>
        <v>120000</v>
      </c>
      <c r="J10" s="5">
        <f t="shared" si="15"/>
        <v>59000</v>
      </c>
      <c r="K10" s="5">
        <f t="shared" si="15"/>
        <v>0</v>
      </c>
      <c r="L10" s="5">
        <f t="shared" si="15"/>
        <v>10000</v>
      </c>
      <c r="M10" s="6">
        <f t="shared" si="15"/>
        <v>69000</v>
      </c>
      <c r="N10" s="5">
        <f t="shared" si="15"/>
        <v>24200</v>
      </c>
      <c r="O10" s="5">
        <f t="shared" si="15"/>
        <v>0</v>
      </c>
      <c r="P10" s="5">
        <f t="shared" si="15"/>
        <v>0</v>
      </c>
      <c r="Q10" s="6">
        <f t="shared" si="15"/>
        <v>24200</v>
      </c>
      <c r="R10" s="5">
        <f t="shared" si="15"/>
        <v>0</v>
      </c>
      <c r="S10" s="5">
        <f t="shared" si="15"/>
        <v>0</v>
      </c>
      <c r="T10" s="5">
        <f t="shared" si="15"/>
        <v>0</v>
      </c>
      <c r="U10" s="6">
        <f t="shared" si="15"/>
        <v>0</v>
      </c>
      <c r="V10" s="7">
        <f t="shared" si="5"/>
        <v>2813086</v>
      </c>
      <c r="W10" s="5">
        <f t="shared" si="6"/>
        <v>0</v>
      </c>
      <c r="X10" s="5">
        <f t="shared" si="7"/>
        <v>23513</v>
      </c>
      <c r="Y10" s="6">
        <f t="shared" si="8"/>
        <v>2836599</v>
      </c>
    </row>
    <row r="11" spans="1:25" ht="15.5" x14ac:dyDescent="0.35">
      <c r="A11" s="4">
        <v>45160</v>
      </c>
      <c r="B11" s="5">
        <f t="shared" si="14"/>
        <v>1991310</v>
      </c>
      <c r="C11" s="5">
        <f t="shared" si="1"/>
        <v>0</v>
      </c>
      <c r="D11" s="5">
        <f t="shared" si="2"/>
        <v>0</v>
      </c>
      <c r="E11" s="6">
        <f t="shared" si="3"/>
        <v>1991310</v>
      </c>
      <c r="F11" s="5">
        <f t="shared" ref="F11:U11" si="16">SUM(F28,F45,F62,F86)</f>
        <v>90000</v>
      </c>
      <c r="G11" s="5">
        <f t="shared" si="16"/>
        <v>0</v>
      </c>
      <c r="H11" s="5">
        <f t="shared" si="16"/>
        <v>0</v>
      </c>
      <c r="I11" s="6">
        <f t="shared" si="16"/>
        <v>90000</v>
      </c>
      <c r="J11" s="5">
        <f t="shared" si="16"/>
        <v>12500</v>
      </c>
      <c r="K11" s="5">
        <f t="shared" si="16"/>
        <v>0</v>
      </c>
      <c r="L11" s="5">
        <f t="shared" si="16"/>
        <v>0</v>
      </c>
      <c r="M11" s="6">
        <f t="shared" si="16"/>
        <v>12500</v>
      </c>
      <c r="N11" s="5">
        <f t="shared" si="16"/>
        <v>5800</v>
      </c>
      <c r="O11" s="5">
        <f t="shared" si="16"/>
        <v>0</v>
      </c>
      <c r="P11" s="5">
        <f t="shared" si="16"/>
        <v>0</v>
      </c>
      <c r="Q11" s="6">
        <f t="shared" si="16"/>
        <v>5800</v>
      </c>
      <c r="R11" s="5">
        <f t="shared" si="16"/>
        <v>0</v>
      </c>
      <c r="S11" s="5">
        <f t="shared" si="16"/>
        <v>0</v>
      </c>
      <c r="T11" s="5">
        <f t="shared" si="16"/>
        <v>0</v>
      </c>
      <c r="U11" s="6">
        <f t="shared" si="16"/>
        <v>0</v>
      </c>
      <c r="V11" s="7">
        <f t="shared" si="5"/>
        <v>1883010</v>
      </c>
      <c r="W11" s="5">
        <f t="shared" si="6"/>
        <v>0</v>
      </c>
      <c r="X11" s="5">
        <f t="shared" si="7"/>
        <v>0</v>
      </c>
      <c r="Y11" s="6">
        <f t="shared" si="8"/>
        <v>1883010</v>
      </c>
    </row>
    <row r="12" spans="1:25" ht="15.5" x14ac:dyDescent="0.35">
      <c r="A12" s="4">
        <v>45191</v>
      </c>
      <c r="B12" s="5">
        <f t="shared" si="14"/>
        <v>2138589</v>
      </c>
      <c r="C12" s="5">
        <f t="shared" ref="C12:C16" si="17">SUM(G12,K12,O12,S12,W12)</f>
        <v>0</v>
      </c>
      <c r="D12" s="5">
        <f t="shared" ref="D12" si="18">SUM(H12,L12,P12,T12,X12)</f>
        <v>0</v>
      </c>
      <c r="E12" s="6">
        <f t="shared" ref="E12:E15" si="19">SUM(B12:D12)</f>
        <v>2138589</v>
      </c>
      <c r="F12" s="5">
        <f t="shared" ref="F12:U12" si="20">SUM(F29,F46,F63,F87)</f>
        <v>60000</v>
      </c>
      <c r="G12" s="5">
        <f t="shared" si="20"/>
        <v>0</v>
      </c>
      <c r="H12" s="5">
        <f t="shared" si="20"/>
        <v>0</v>
      </c>
      <c r="I12" s="6">
        <f t="shared" si="20"/>
        <v>60000</v>
      </c>
      <c r="J12" s="5">
        <f t="shared" si="20"/>
        <v>12500</v>
      </c>
      <c r="K12" s="5">
        <f t="shared" si="20"/>
        <v>0</v>
      </c>
      <c r="L12" s="5">
        <f t="shared" si="20"/>
        <v>0</v>
      </c>
      <c r="M12" s="6">
        <f t="shared" si="20"/>
        <v>12500</v>
      </c>
      <c r="N12" s="5">
        <f t="shared" si="20"/>
        <v>9855</v>
      </c>
      <c r="O12" s="5">
        <f t="shared" si="20"/>
        <v>0</v>
      </c>
      <c r="P12" s="5">
        <f t="shared" si="20"/>
        <v>0</v>
      </c>
      <c r="Q12" s="6">
        <f t="shared" si="20"/>
        <v>9855</v>
      </c>
      <c r="R12" s="5">
        <f t="shared" si="20"/>
        <v>226</v>
      </c>
      <c r="S12" s="5">
        <f t="shared" si="20"/>
        <v>0</v>
      </c>
      <c r="T12" s="5">
        <f t="shared" si="20"/>
        <v>0</v>
      </c>
      <c r="U12" s="6">
        <f t="shared" si="20"/>
        <v>226</v>
      </c>
      <c r="V12" s="7">
        <f t="shared" si="5"/>
        <v>2056008</v>
      </c>
      <c r="W12" s="5">
        <f t="shared" si="6"/>
        <v>0</v>
      </c>
      <c r="X12" s="5">
        <f t="shared" si="7"/>
        <v>0</v>
      </c>
      <c r="Y12" s="6">
        <f t="shared" ref="Y12:Y13" si="21">SUM(V12:X12)</f>
        <v>2056008</v>
      </c>
    </row>
    <row r="13" spans="1:25" ht="15.5" x14ac:dyDescent="0.35">
      <c r="A13" s="4">
        <v>45221</v>
      </c>
      <c r="B13" s="5">
        <f t="shared" si="14"/>
        <v>2298044</v>
      </c>
      <c r="C13" s="5">
        <f t="shared" si="17"/>
        <v>0</v>
      </c>
      <c r="D13" s="5">
        <f>SUM(H13,L13,P13,T13,X13)</f>
        <v>0</v>
      </c>
      <c r="E13" s="6">
        <f t="shared" si="19"/>
        <v>2298044</v>
      </c>
      <c r="F13" s="5">
        <f t="shared" ref="F13:H16" si="22">SUM(F30,F47,F64,F88)</f>
        <v>20000</v>
      </c>
      <c r="G13" s="5">
        <f t="shared" si="22"/>
        <v>0</v>
      </c>
      <c r="H13" s="5">
        <f t="shared" si="22"/>
        <v>0</v>
      </c>
      <c r="I13" s="6">
        <f>SUM(I32,I49,I66,I90)</f>
        <v>0</v>
      </c>
      <c r="J13" s="5">
        <f t="shared" ref="J13:M15" si="23">SUM(J30,J47,J64,J88)</f>
        <v>37509</v>
      </c>
      <c r="K13" s="5">
        <f t="shared" si="23"/>
        <v>0</v>
      </c>
      <c r="L13" s="5">
        <f t="shared" si="23"/>
        <v>0</v>
      </c>
      <c r="M13" s="6">
        <f t="shared" si="23"/>
        <v>37509</v>
      </c>
      <c r="N13" s="5">
        <f>SUM(N32,N49,N66,N90)</f>
        <v>0</v>
      </c>
      <c r="O13" s="5">
        <f t="shared" ref="O13:P16" si="24">SUM(O30,O47,O64,O88)</f>
        <v>0</v>
      </c>
      <c r="P13" s="5">
        <f t="shared" si="24"/>
        <v>0</v>
      </c>
      <c r="Q13" s="6">
        <f>SUM(Q32,Q49,Q66,Q90)</f>
        <v>0</v>
      </c>
      <c r="R13" s="5">
        <f t="shared" ref="R13:T16" si="25">SUM(R30,R47,R64,R88)</f>
        <v>0</v>
      </c>
      <c r="S13" s="5">
        <f t="shared" si="25"/>
        <v>0</v>
      </c>
      <c r="T13" s="5">
        <f t="shared" si="25"/>
        <v>0</v>
      </c>
      <c r="U13" s="6">
        <f>SUM(U32,U49,U66,U90)</f>
        <v>5217</v>
      </c>
      <c r="V13" s="7">
        <f t="shared" si="5"/>
        <v>2240535</v>
      </c>
      <c r="W13" s="5">
        <f t="shared" si="6"/>
        <v>0</v>
      </c>
      <c r="X13" s="5">
        <f t="shared" si="7"/>
        <v>0</v>
      </c>
      <c r="Y13" s="6">
        <f t="shared" si="21"/>
        <v>2240535</v>
      </c>
    </row>
    <row r="14" spans="1:25" ht="15.5" x14ac:dyDescent="0.35">
      <c r="A14" s="4">
        <v>45252</v>
      </c>
      <c r="B14" s="5">
        <f t="shared" si="14"/>
        <v>2249077</v>
      </c>
      <c r="C14" s="5">
        <f t="shared" si="17"/>
        <v>0</v>
      </c>
      <c r="D14" s="5">
        <f>SUM(H14,L14,P14,T14,X14)</f>
        <v>102950</v>
      </c>
      <c r="E14" s="6">
        <f t="shared" si="19"/>
        <v>2352027</v>
      </c>
      <c r="F14" s="5">
        <f t="shared" si="22"/>
        <v>100000</v>
      </c>
      <c r="G14" s="5">
        <f t="shared" si="22"/>
        <v>0</v>
      </c>
      <c r="H14" s="5">
        <f t="shared" si="22"/>
        <v>100000</v>
      </c>
      <c r="I14" s="6">
        <f>SUM(I35,I52,I69,I93)</f>
        <v>0</v>
      </c>
      <c r="J14" s="5">
        <f t="shared" si="23"/>
        <v>12500</v>
      </c>
      <c r="K14" s="5">
        <f t="shared" si="23"/>
        <v>0</v>
      </c>
      <c r="L14" s="5">
        <f t="shared" si="23"/>
        <v>0</v>
      </c>
      <c r="M14" s="6">
        <f t="shared" si="23"/>
        <v>12500</v>
      </c>
      <c r="N14" s="5">
        <f>SUM(N35,N52,N69,N93)</f>
        <v>0</v>
      </c>
      <c r="O14" s="5">
        <f t="shared" si="24"/>
        <v>0</v>
      </c>
      <c r="P14" s="5">
        <f t="shared" si="24"/>
        <v>2950</v>
      </c>
      <c r="Q14" s="6">
        <f>SUM(Q35,Q52,Q69,Q93)</f>
        <v>0</v>
      </c>
      <c r="R14" s="5">
        <f t="shared" si="25"/>
        <v>28360</v>
      </c>
      <c r="S14" s="5">
        <f t="shared" si="25"/>
        <v>0</v>
      </c>
      <c r="T14" s="5">
        <f t="shared" si="25"/>
        <v>0</v>
      </c>
      <c r="U14" s="6">
        <f>SUM(U35,U52,U69,U93)</f>
        <v>0</v>
      </c>
      <c r="V14" s="7">
        <f t="shared" si="5"/>
        <v>2108217</v>
      </c>
      <c r="W14" s="5">
        <f t="shared" si="6"/>
        <v>0</v>
      </c>
      <c r="X14" s="5">
        <f t="shared" si="7"/>
        <v>0</v>
      </c>
      <c r="Y14" s="6">
        <f>SUM(V14:X14)</f>
        <v>2108217</v>
      </c>
    </row>
    <row r="15" spans="1:25" ht="15.5" x14ac:dyDescent="0.35">
      <c r="A15" s="4">
        <v>45282</v>
      </c>
      <c r="B15" s="5">
        <f t="shared" si="14"/>
        <v>2613477</v>
      </c>
      <c r="C15" s="5">
        <f t="shared" si="17"/>
        <v>10000</v>
      </c>
      <c r="D15" s="5">
        <f>SUM(H15,L15,P15,T15,X15)</f>
        <v>0</v>
      </c>
      <c r="E15" s="6">
        <f t="shared" si="19"/>
        <v>2623477</v>
      </c>
      <c r="F15" s="5">
        <f t="shared" si="22"/>
        <v>0</v>
      </c>
      <c r="G15" s="5">
        <f t="shared" si="22"/>
        <v>0</v>
      </c>
      <c r="H15" s="5">
        <f t="shared" si="22"/>
        <v>0</v>
      </c>
      <c r="I15" s="6">
        <f>SUM(I36,I53,I70,I94)</f>
        <v>0</v>
      </c>
      <c r="J15" s="5">
        <f t="shared" si="23"/>
        <v>16000</v>
      </c>
      <c r="K15" s="5">
        <f t="shared" si="23"/>
        <v>0</v>
      </c>
      <c r="L15" s="5">
        <f t="shared" si="23"/>
        <v>0</v>
      </c>
      <c r="M15" s="6">
        <f t="shared" si="23"/>
        <v>16000</v>
      </c>
      <c r="N15" s="5">
        <f>SUM(N36,N53,N70,N94)</f>
        <v>0</v>
      </c>
      <c r="O15" s="5">
        <f t="shared" si="24"/>
        <v>0</v>
      </c>
      <c r="P15" s="5">
        <f t="shared" si="24"/>
        <v>0</v>
      </c>
      <c r="Q15" s="6">
        <f>SUM(Q36,Q53,Q70,Q94)</f>
        <v>0</v>
      </c>
      <c r="R15" s="5">
        <f t="shared" si="25"/>
        <v>5217</v>
      </c>
      <c r="S15" s="5">
        <f t="shared" si="25"/>
        <v>10000</v>
      </c>
      <c r="T15" s="5">
        <f t="shared" si="25"/>
        <v>0</v>
      </c>
      <c r="U15" s="6">
        <f>SUM(U36,U53,U70,U94)</f>
        <v>0</v>
      </c>
      <c r="V15" s="7">
        <f t="shared" si="5"/>
        <v>2592260</v>
      </c>
      <c r="W15" s="5">
        <f t="shared" si="6"/>
        <v>0</v>
      </c>
      <c r="X15" s="5">
        <f t="shared" si="7"/>
        <v>0</v>
      </c>
      <c r="Y15" s="6">
        <f>SUM(V15:X15)</f>
        <v>2592260</v>
      </c>
    </row>
    <row r="16" spans="1:25" ht="15.5" x14ac:dyDescent="0.35">
      <c r="A16" s="4">
        <v>45313</v>
      </c>
      <c r="B16" s="5">
        <f t="shared" si="14"/>
        <v>3636664</v>
      </c>
      <c r="C16" s="5">
        <f t="shared" si="17"/>
        <v>0</v>
      </c>
      <c r="D16" s="5">
        <f>SUM(H16,L16,P16,T16,X16)</f>
        <v>20000</v>
      </c>
      <c r="E16" s="6">
        <f>SUM(B16:D16)</f>
        <v>3656664</v>
      </c>
      <c r="F16" s="5">
        <f t="shared" si="22"/>
        <v>0</v>
      </c>
      <c r="G16" s="5">
        <f t="shared" si="22"/>
        <v>0</v>
      </c>
      <c r="H16" s="5">
        <f t="shared" si="22"/>
        <v>0</v>
      </c>
      <c r="I16" s="6">
        <f>SUM(F16:H16)</f>
        <v>0</v>
      </c>
      <c r="J16" s="5">
        <f>SUM(J33,J50,J67,J91)</f>
        <v>43504</v>
      </c>
      <c r="K16" s="5">
        <f>SUM(K33,K50,K67,K91)</f>
        <v>0</v>
      </c>
      <c r="L16" s="5">
        <f>SUM(L33,L50,L67,L91)</f>
        <v>20000</v>
      </c>
      <c r="M16" s="6">
        <f>SUM(J16:L16)</f>
        <v>63504</v>
      </c>
      <c r="N16" s="5">
        <f>SUM(N33,N50,N67,N91)</f>
        <v>12000</v>
      </c>
      <c r="O16" s="5">
        <f t="shared" si="24"/>
        <v>0</v>
      </c>
      <c r="P16" s="5">
        <f t="shared" si="24"/>
        <v>0</v>
      </c>
      <c r="Q16" s="6">
        <f>SUM(N16:P16)</f>
        <v>12000</v>
      </c>
      <c r="R16" s="5">
        <f t="shared" si="25"/>
        <v>0</v>
      </c>
      <c r="S16" s="5">
        <f t="shared" si="25"/>
        <v>0</v>
      </c>
      <c r="T16" s="5">
        <f t="shared" si="25"/>
        <v>0</v>
      </c>
      <c r="U16" s="6">
        <f>SUM(R16:T16)</f>
        <v>0</v>
      </c>
      <c r="V16" s="7">
        <f t="shared" si="5"/>
        <v>3581160</v>
      </c>
      <c r="W16" s="5">
        <f t="shared" si="6"/>
        <v>0</v>
      </c>
      <c r="X16" s="5">
        <f t="shared" si="7"/>
        <v>0</v>
      </c>
      <c r="Y16" s="6">
        <f>SUM(V16:X16)</f>
        <v>3581160</v>
      </c>
    </row>
    <row r="17" spans="1:25" ht="16" thickBot="1" x14ac:dyDescent="0.4">
      <c r="A17" s="9"/>
      <c r="B17" s="10"/>
      <c r="C17" s="10"/>
      <c r="D17" s="10"/>
      <c r="E17" s="11"/>
      <c r="F17" s="10"/>
      <c r="G17" s="10"/>
      <c r="H17" s="10"/>
      <c r="I17" s="11"/>
      <c r="J17" s="10"/>
      <c r="K17" s="10"/>
      <c r="L17" s="10"/>
      <c r="M17" s="11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71"/>
    </row>
    <row r="18" spans="1:25" ht="16" thickBot="1" x14ac:dyDescent="0.4">
      <c r="A18" s="112" t="s">
        <v>19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</row>
    <row r="19" spans="1:25" ht="15.5" x14ac:dyDescent="0.35">
      <c r="A19" s="115" t="s">
        <v>4</v>
      </c>
      <c r="B19" s="115"/>
      <c r="C19" s="115"/>
      <c r="D19" s="115"/>
      <c r="E19" s="116"/>
      <c r="F19" s="118" t="s">
        <v>7</v>
      </c>
      <c r="G19" s="111"/>
      <c r="H19" s="111"/>
      <c r="I19" s="119"/>
      <c r="J19" s="118" t="s">
        <v>8</v>
      </c>
      <c r="K19" s="111"/>
      <c r="L19" s="111"/>
      <c r="M19" s="119"/>
      <c r="N19" s="118" t="s">
        <v>9</v>
      </c>
      <c r="O19" s="111"/>
      <c r="P19" s="111"/>
      <c r="Q19" s="119"/>
      <c r="R19" s="118" t="s">
        <v>10</v>
      </c>
      <c r="S19" s="111"/>
      <c r="T19" s="111"/>
      <c r="U19" s="119"/>
      <c r="V19" s="118" t="s">
        <v>11</v>
      </c>
      <c r="W19" s="111"/>
      <c r="X19" s="111"/>
      <c r="Y19" s="119"/>
    </row>
    <row r="20" spans="1:25" s="2" customFormat="1" ht="15.5" x14ac:dyDescent="0.35">
      <c r="A20" s="3" t="s">
        <v>5</v>
      </c>
      <c r="B20" s="30" t="s">
        <v>6</v>
      </c>
      <c r="C20" s="30" t="s">
        <v>2</v>
      </c>
      <c r="D20" s="30" t="s">
        <v>3</v>
      </c>
      <c r="E20" s="33" t="s">
        <v>4</v>
      </c>
      <c r="F20" s="34" t="s">
        <v>6</v>
      </c>
      <c r="G20" s="30" t="s">
        <v>2</v>
      </c>
      <c r="H20" s="30" t="s">
        <v>3</v>
      </c>
      <c r="I20" s="33" t="s">
        <v>4</v>
      </c>
      <c r="J20" s="34" t="s">
        <v>6</v>
      </c>
      <c r="K20" s="30" t="s">
        <v>2</v>
      </c>
      <c r="L20" s="30" t="s">
        <v>3</v>
      </c>
      <c r="M20" s="33" t="s">
        <v>4</v>
      </c>
      <c r="N20" s="34" t="s">
        <v>6</v>
      </c>
      <c r="O20" s="30" t="s">
        <v>2</v>
      </c>
      <c r="P20" s="30" t="s">
        <v>3</v>
      </c>
      <c r="Q20" s="33" t="s">
        <v>4</v>
      </c>
      <c r="R20" s="34" t="s">
        <v>6</v>
      </c>
      <c r="S20" s="30" t="s">
        <v>2</v>
      </c>
      <c r="T20" s="30" t="s">
        <v>3</v>
      </c>
      <c r="U20" s="33" t="s">
        <v>4</v>
      </c>
      <c r="V20" s="34" t="s">
        <v>6</v>
      </c>
      <c r="W20" s="30" t="s">
        <v>2</v>
      </c>
      <c r="X20" s="30" t="s">
        <v>3</v>
      </c>
      <c r="Y20" s="33" t="s">
        <v>4</v>
      </c>
    </row>
    <row r="21" spans="1:25" ht="15.5" x14ac:dyDescent="0.35">
      <c r="A21" s="4">
        <v>44948</v>
      </c>
      <c r="B21" s="5">
        <f t="shared" ref="B21:B28" si="26">SUM(F21,J21,N21,R21,V21)</f>
        <v>66600</v>
      </c>
      <c r="C21" s="5">
        <f t="shared" ref="C21:C28" si="27">SUM(G21,K21,O21,S21,W21)</f>
        <v>0</v>
      </c>
      <c r="D21" s="5">
        <f t="shared" ref="D21:D28" si="28">SUM(H21,L21,P21,T21,X21)</f>
        <v>0</v>
      </c>
      <c r="E21" s="6">
        <f t="shared" ref="E21:E28" si="29">SUM(B21:D21)</f>
        <v>66600</v>
      </c>
      <c r="F21" s="8">
        <v>0</v>
      </c>
      <c r="G21" s="5">
        <v>0</v>
      </c>
      <c r="H21" s="5">
        <v>0</v>
      </c>
      <c r="I21" s="6">
        <f t="shared" ref="I21:I28" si="30">SUM(F21:H21)</f>
        <v>0</v>
      </c>
      <c r="J21" s="8">
        <v>5500</v>
      </c>
      <c r="K21" s="5">
        <v>0</v>
      </c>
      <c r="L21" s="5">
        <v>0</v>
      </c>
      <c r="M21" s="6">
        <f t="shared" ref="M21:M28" si="31">SUM(J21:L21)</f>
        <v>5500</v>
      </c>
      <c r="N21" s="8">
        <v>17100</v>
      </c>
      <c r="O21" s="5">
        <v>0</v>
      </c>
      <c r="P21" s="5">
        <v>0</v>
      </c>
      <c r="Q21" s="6">
        <f t="shared" ref="Q21:Q28" si="32">SUM(N21:P21)</f>
        <v>17100</v>
      </c>
      <c r="R21" s="8">
        <v>0</v>
      </c>
      <c r="S21" s="5">
        <v>0</v>
      </c>
      <c r="T21" s="5">
        <v>0</v>
      </c>
      <c r="U21" s="6">
        <f t="shared" ref="U21:U28" si="33">SUM(R21:T21)</f>
        <v>0</v>
      </c>
      <c r="V21" s="8">
        <v>44000</v>
      </c>
      <c r="W21" s="5">
        <v>0</v>
      </c>
      <c r="X21" s="5">
        <v>0</v>
      </c>
      <c r="Y21" s="6">
        <f t="shared" ref="Y21:Y28" si="34">SUM(V21:X21)</f>
        <v>44000</v>
      </c>
    </row>
    <row r="22" spans="1:25" ht="15.5" x14ac:dyDescent="0.35">
      <c r="A22" s="4">
        <v>44979</v>
      </c>
      <c r="B22" s="5">
        <f t="shared" si="26"/>
        <v>192537</v>
      </c>
      <c r="C22" s="5">
        <f t="shared" si="27"/>
        <v>58348</v>
      </c>
      <c r="D22" s="5">
        <f t="shared" si="28"/>
        <v>0</v>
      </c>
      <c r="E22" s="6">
        <f t="shared" si="29"/>
        <v>250885</v>
      </c>
      <c r="F22" s="8">
        <v>0</v>
      </c>
      <c r="G22" s="5">
        <v>0</v>
      </c>
      <c r="H22" s="5">
        <v>0</v>
      </c>
      <c r="I22" s="6">
        <f t="shared" si="30"/>
        <v>0</v>
      </c>
      <c r="J22" s="8">
        <v>99526</v>
      </c>
      <c r="K22" s="5">
        <v>58348</v>
      </c>
      <c r="L22" s="5">
        <v>0</v>
      </c>
      <c r="M22" s="6">
        <f t="shared" si="31"/>
        <v>157874</v>
      </c>
      <c r="N22" s="8">
        <v>10300</v>
      </c>
      <c r="O22" s="5">
        <v>0</v>
      </c>
      <c r="P22" s="5">
        <v>0</v>
      </c>
      <c r="Q22" s="6">
        <f t="shared" si="32"/>
        <v>10300</v>
      </c>
      <c r="R22" s="8">
        <v>0</v>
      </c>
      <c r="S22" s="5">
        <v>0</v>
      </c>
      <c r="T22" s="5">
        <v>0</v>
      </c>
      <c r="U22" s="6">
        <f t="shared" si="33"/>
        <v>0</v>
      </c>
      <c r="V22" s="8">
        <v>82711</v>
      </c>
      <c r="W22" s="5">
        <v>0</v>
      </c>
      <c r="X22" s="5">
        <v>0</v>
      </c>
      <c r="Y22" s="6">
        <f t="shared" si="34"/>
        <v>82711</v>
      </c>
    </row>
    <row r="23" spans="1:25" ht="15.5" x14ac:dyDescent="0.35">
      <c r="A23" s="4">
        <v>45007</v>
      </c>
      <c r="B23" s="5">
        <f t="shared" si="26"/>
        <v>154550</v>
      </c>
      <c r="C23" s="5">
        <f t="shared" si="27"/>
        <v>0</v>
      </c>
      <c r="D23" s="5">
        <f t="shared" si="28"/>
        <v>0</v>
      </c>
      <c r="E23" s="6">
        <f t="shared" si="29"/>
        <v>154550</v>
      </c>
      <c r="F23" s="8">
        <v>62450</v>
      </c>
      <c r="G23" s="5">
        <v>0</v>
      </c>
      <c r="H23" s="5">
        <v>0</v>
      </c>
      <c r="I23" s="6">
        <f t="shared" si="30"/>
        <v>62450</v>
      </c>
      <c r="J23" s="8">
        <v>12600</v>
      </c>
      <c r="K23" s="5">
        <v>0</v>
      </c>
      <c r="L23" s="5">
        <v>0</v>
      </c>
      <c r="M23" s="6">
        <f t="shared" si="31"/>
        <v>12600</v>
      </c>
      <c r="N23" s="8">
        <v>10500</v>
      </c>
      <c r="O23" s="5">
        <v>0</v>
      </c>
      <c r="P23" s="5">
        <v>0</v>
      </c>
      <c r="Q23" s="6">
        <f t="shared" si="32"/>
        <v>10500</v>
      </c>
      <c r="R23" s="8">
        <v>0</v>
      </c>
      <c r="S23" s="5">
        <v>0</v>
      </c>
      <c r="T23" s="5">
        <v>0</v>
      </c>
      <c r="U23" s="6">
        <f t="shared" si="33"/>
        <v>0</v>
      </c>
      <c r="V23" s="8">
        <v>69000</v>
      </c>
      <c r="W23" s="5">
        <v>0</v>
      </c>
      <c r="X23" s="5">
        <v>0</v>
      </c>
      <c r="Y23" s="6">
        <f t="shared" si="34"/>
        <v>69000</v>
      </c>
    </row>
    <row r="24" spans="1:25" ht="15.5" x14ac:dyDescent="0.35">
      <c r="A24" s="4">
        <v>45038</v>
      </c>
      <c r="B24" s="5">
        <f t="shared" si="26"/>
        <v>136732</v>
      </c>
      <c r="C24" s="5">
        <f t="shared" si="27"/>
        <v>20000</v>
      </c>
      <c r="D24" s="5">
        <f t="shared" si="28"/>
        <v>2000</v>
      </c>
      <c r="E24" s="6">
        <f t="shared" si="29"/>
        <v>158732</v>
      </c>
      <c r="F24" s="8">
        <v>49300</v>
      </c>
      <c r="G24" s="5">
        <v>0</v>
      </c>
      <c r="H24" s="5">
        <v>0</v>
      </c>
      <c r="I24" s="6">
        <f t="shared" si="30"/>
        <v>49300</v>
      </c>
      <c r="J24" s="8">
        <v>62500</v>
      </c>
      <c r="K24" s="5">
        <v>20000</v>
      </c>
      <c r="L24" s="5">
        <v>0</v>
      </c>
      <c r="M24" s="6">
        <f t="shared" si="31"/>
        <v>82500</v>
      </c>
      <c r="N24" s="8">
        <v>14800</v>
      </c>
      <c r="O24" s="5">
        <v>0</v>
      </c>
      <c r="P24" s="5">
        <v>0</v>
      </c>
      <c r="Q24" s="6">
        <f t="shared" si="32"/>
        <v>14800</v>
      </c>
      <c r="R24" s="8">
        <v>0</v>
      </c>
      <c r="S24" s="5">
        <v>0</v>
      </c>
      <c r="T24" s="5">
        <v>0</v>
      </c>
      <c r="U24" s="6">
        <f t="shared" si="33"/>
        <v>0</v>
      </c>
      <c r="V24" s="8">
        <v>10132</v>
      </c>
      <c r="W24" s="5">
        <v>0</v>
      </c>
      <c r="X24" s="5">
        <v>2000</v>
      </c>
      <c r="Y24" s="6">
        <f t="shared" si="34"/>
        <v>12132</v>
      </c>
    </row>
    <row r="25" spans="1:25" ht="15.5" x14ac:dyDescent="0.35">
      <c r="A25" s="4">
        <v>45068</v>
      </c>
      <c r="B25" s="5">
        <f t="shared" si="26"/>
        <v>95100</v>
      </c>
      <c r="C25" s="5">
        <f t="shared" si="27"/>
        <v>3000</v>
      </c>
      <c r="D25" s="5">
        <f t="shared" si="28"/>
        <v>4000</v>
      </c>
      <c r="E25" s="6">
        <f t="shared" si="29"/>
        <v>102100</v>
      </c>
      <c r="F25" s="8">
        <v>44000</v>
      </c>
      <c r="G25" s="5">
        <v>0</v>
      </c>
      <c r="H25" s="5">
        <v>0</v>
      </c>
      <c r="I25" s="6">
        <f t="shared" si="30"/>
        <v>44000</v>
      </c>
      <c r="J25" s="8">
        <v>12500</v>
      </c>
      <c r="K25" s="5">
        <v>0</v>
      </c>
      <c r="L25" s="5">
        <v>0</v>
      </c>
      <c r="M25" s="6">
        <f t="shared" si="31"/>
        <v>12500</v>
      </c>
      <c r="N25" s="8">
        <v>17600</v>
      </c>
      <c r="O25" s="5">
        <v>0</v>
      </c>
      <c r="P25" s="5">
        <v>4000</v>
      </c>
      <c r="Q25" s="6">
        <f t="shared" si="32"/>
        <v>21600</v>
      </c>
      <c r="R25" s="8">
        <v>0</v>
      </c>
      <c r="S25" s="5">
        <v>0</v>
      </c>
      <c r="T25" s="5">
        <v>0</v>
      </c>
      <c r="U25" s="6">
        <f t="shared" si="33"/>
        <v>0</v>
      </c>
      <c r="V25" s="8">
        <v>21000</v>
      </c>
      <c r="W25" s="5">
        <v>3000</v>
      </c>
      <c r="X25" s="5">
        <v>0</v>
      </c>
      <c r="Y25" s="6">
        <f t="shared" si="34"/>
        <v>24000</v>
      </c>
    </row>
    <row r="26" spans="1:25" ht="15.5" x14ac:dyDescent="0.35">
      <c r="A26" s="4">
        <v>45099</v>
      </c>
      <c r="B26" s="5">
        <f t="shared" si="26"/>
        <v>181640</v>
      </c>
      <c r="C26" s="5">
        <f t="shared" si="27"/>
        <v>0</v>
      </c>
      <c r="D26" s="5">
        <f t="shared" si="28"/>
        <v>0</v>
      </c>
      <c r="E26" s="6">
        <f t="shared" si="29"/>
        <v>181640</v>
      </c>
      <c r="F26" s="8">
        <v>120000</v>
      </c>
      <c r="G26" s="5">
        <v>0</v>
      </c>
      <c r="H26" s="5">
        <v>0</v>
      </c>
      <c r="I26" s="6">
        <f t="shared" si="30"/>
        <v>120000</v>
      </c>
      <c r="J26" s="8">
        <v>12500</v>
      </c>
      <c r="K26" s="5">
        <v>0</v>
      </c>
      <c r="L26" s="5">
        <v>0</v>
      </c>
      <c r="M26" s="6">
        <f t="shared" si="31"/>
        <v>12500</v>
      </c>
      <c r="N26" s="8">
        <v>30200</v>
      </c>
      <c r="O26" s="5">
        <v>0</v>
      </c>
      <c r="P26" s="5">
        <v>0</v>
      </c>
      <c r="Q26" s="6">
        <f t="shared" si="32"/>
        <v>30200</v>
      </c>
      <c r="R26" s="8">
        <v>0</v>
      </c>
      <c r="S26" s="5">
        <v>0</v>
      </c>
      <c r="T26" s="5">
        <v>0</v>
      </c>
      <c r="U26" s="6">
        <f t="shared" si="33"/>
        <v>0</v>
      </c>
      <c r="V26" s="8">
        <v>18940</v>
      </c>
      <c r="W26" s="5">
        <v>0</v>
      </c>
      <c r="X26" s="5">
        <v>0</v>
      </c>
      <c r="Y26" s="6">
        <f t="shared" si="34"/>
        <v>18940</v>
      </c>
    </row>
    <row r="27" spans="1:25" ht="15.5" x14ac:dyDescent="0.35">
      <c r="A27" s="4">
        <v>45129</v>
      </c>
      <c r="B27" s="5">
        <f t="shared" si="26"/>
        <v>288700</v>
      </c>
      <c r="C27" s="5">
        <f t="shared" si="27"/>
        <v>0</v>
      </c>
      <c r="D27" s="5">
        <f t="shared" si="28"/>
        <v>10000</v>
      </c>
      <c r="E27" s="6">
        <f t="shared" si="29"/>
        <v>298700</v>
      </c>
      <c r="F27" s="8">
        <v>120000</v>
      </c>
      <c r="G27" s="5">
        <v>0</v>
      </c>
      <c r="H27" s="5">
        <v>0</v>
      </c>
      <c r="I27" s="6">
        <f t="shared" si="30"/>
        <v>120000</v>
      </c>
      <c r="J27" s="8">
        <v>59000</v>
      </c>
      <c r="K27" s="5">
        <v>0</v>
      </c>
      <c r="L27" s="5">
        <v>10000</v>
      </c>
      <c r="M27" s="6">
        <f t="shared" si="31"/>
        <v>69000</v>
      </c>
      <c r="N27" s="8">
        <v>24200</v>
      </c>
      <c r="O27" s="5">
        <v>0</v>
      </c>
      <c r="P27" s="5">
        <v>0</v>
      </c>
      <c r="Q27" s="6">
        <f t="shared" si="32"/>
        <v>24200</v>
      </c>
      <c r="R27" s="8">
        <v>0</v>
      </c>
      <c r="S27" s="5">
        <v>0</v>
      </c>
      <c r="T27" s="5">
        <v>0</v>
      </c>
      <c r="U27" s="6">
        <f t="shared" si="33"/>
        <v>0</v>
      </c>
      <c r="V27" s="8">
        <v>85500</v>
      </c>
      <c r="W27" s="5">
        <v>0</v>
      </c>
      <c r="X27" s="5">
        <v>0</v>
      </c>
      <c r="Y27" s="6">
        <f t="shared" si="34"/>
        <v>85500</v>
      </c>
    </row>
    <row r="28" spans="1:25" ht="15.5" x14ac:dyDescent="0.35">
      <c r="A28" s="4">
        <v>45160</v>
      </c>
      <c r="B28" s="5">
        <f t="shared" si="26"/>
        <v>125300</v>
      </c>
      <c r="C28" s="5">
        <f t="shared" si="27"/>
        <v>0</v>
      </c>
      <c r="D28" s="5">
        <f t="shared" si="28"/>
        <v>0</v>
      </c>
      <c r="E28" s="6">
        <f t="shared" si="29"/>
        <v>125300</v>
      </c>
      <c r="F28" s="8">
        <v>90000</v>
      </c>
      <c r="G28" s="5">
        <v>0</v>
      </c>
      <c r="H28" s="5">
        <v>0</v>
      </c>
      <c r="I28" s="6">
        <f t="shared" si="30"/>
        <v>90000</v>
      </c>
      <c r="J28" s="8">
        <v>12500</v>
      </c>
      <c r="K28" s="5">
        <v>0</v>
      </c>
      <c r="L28" s="5">
        <v>0</v>
      </c>
      <c r="M28" s="6">
        <f t="shared" si="31"/>
        <v>12500</v>
      </c>
      <c r="N28" s="8">
        <v>5800</v>
      </c>
      <c r="O28" s="5">
        <v>0</v>
      </c>
      <c r="P28" s="5">
        <v>0</v>
      </c>
      <c r="Q28" s="6">
        <f t="shared" si="32"/>
        <v>5800</v>
      </c>
      <c r="R28" s="8">
        <v>0</v>
      </c>
      <c r="S28" s="5">
        <v>0</v>
      </c>
      <c r="T28" s="5">
        <v>0</v>
      </c>
      <c r="U28" s="6">
        <f t="shared" si="33"/>
        <v>0</v>
      </c>
      <c r="V28" s="8">
        <v>17000</v>
      </c>
      <c r="W28" s="5">
        <v>0</v>
      </c>
      <c r="X28" s="5">
        <v>0</v>
      </c>
      <c r="Y28" s="6">
        <f t="shared" si="34"/>
        <v>17000</v>
      </c>
    </row>
    <row r="29" spans="1:25" ht="15.5" x14ac:dyDescent="0.35">
      <c r="A29" s="4">
        <v>45191</v>
      </c>
      <c r="B29" s="5">
        <f t="shared" ref="B29:D33" si="35">SUM(F29,J29,N29,R29,V29)</f>
        <v>105740</v>
      </c>
      <c r="C29" s="5">
        <f>SUM(G29,K29,O29,S29,W29)</f>
        <v>0</v>
      </c>
      <c r="D29" s="5">
        <f t="shared" si="35"/>
        <v>0</v>
      </c>
      <c r="E29" s="6">
        <f t="shared" ref="E29:E33" si="36">SUM(B29:D29)</f>
        <v>105740</v>
      </c>
      <c r="F29" s="8">
        <v>60000</v>
      </c>
      <c r="G29" s="5">
        <v>0</v>
      </c>
      <c r="H29" s="5">
        <v>0</v>
      </c>
      <c r="I29" s="6">
        <f t="shared" ref="I29:I33" si="37">SUM(F29:H29)</f>
        <v>60000</v>
      </c>
      <c r="J29" s="8">
        <v>12500</v>
      </c>
      <c r="K29" s="5">
        <v>0</v>
      </c>
      <c r="L29" s="5">
        <v>0</v>
      </c>
      <c r="M29" s="6">
        <f t="shared" ref="M29:M33" si="38">SUM(J29:L29)</f>
        <v>12500</v>
      </c>
      <c r="N29" s="8">
        <v>6300</v>
      </c>
      <c r="O29" s="5">
        <v>0</v>
      </c>
      <c r="P29" s="5">
        <v>0</v>
      </c>
      <c r="Q29" s="6">
        <f t="shared" ref="Q29:Q33" si="39">SUM(N29:P29)</f>
        <v>6300</v>
      </c>
      <c r="R29" s="8">
        <v>0</v>
      </c>
      <c r="S29" s="5">
        <v>0</v>
      </c>
      <c r="T29" s="5">
        <v>0</v>
      </c>
      <c r="U29" s="6">
        <f t="shared" ref="U29:U33" si="40">SUM(R29:T29)</f>
        <v>0</v>
      </c>
      <c r="V29" s="8">
        <v>26940</v>
      </c>
      <c r="W29" s="5">
        <v>0</v>
      </c>
      <c r="X29" s="5">
        <v>0</v>
      </c>
      <c r="Y29" s="6">
        <f t="shared" ref="Y29:Y33" si="41">SUM(V29:X29)</f>
        <v>26940</v>
      </c>
    </row>
    <row r="30" spans="1:25" ht="15.5" x14ac:dyDescent="0.35">
      <c r="A30" s="4">
        <v>45221</v>
      </c>
      <c r="B30" s="5">
        <f t="shared" si="35"/>
        <v>88809</v>
      </c>
      <c r="C30" s="5">
        <f>SUM(G30,K30,O30,S30,W30)</f>
        <v>0</v>
      </c>
      <c r="D30" s="5">
        <f>SUM(H30,L30,P30,T30,X30)</f>
        <v>0</v>
      </c>
      <c r="E30" s="6">
        <f t="shared" si="36"/>
        <v>88809</v>
      </c>
      <c r="F30" s="5">
        <v>20000</v>
      </c>
      <c r="G30" s="5">
        <v>0</v>
      </c>
      <c r="H30" s="5">
        <v>0</v>
      </c>
      <c r="I30" s="6">
        <f t="shared" si="37"/>
        <v>20000</v>
      </c>
      <c r="J30" s="5">
        <v>37509</v>
      </c>
      <c r="K30" s="5">
        <v>0</v>
      </c>
      <c r="L30" s="5">
        <v>0</v>
      </c>
      <c r="M30" s="6">
        <f t="shared" si="38"/>
        <v>37509</v>
      </c>
      <c r="N30" s="5">
        <v>6300</v>
      </c>
      <c r="O30" s="5">
        <v>0</v>
      </c>
      <c r="P30" s="5">
        <v>0</v>
      </c>
      <c r="Q30" s="6">
        <f t="shared" si="39"/>
        <v>6300</v>
      </c>
      <c r="R30" s="5">
        <v>0</v>
      </c>
      <c r="S30" s="5">
        <v>0</v>
      </c>
      <c r="T30" s="5">
        <v>0</v>
      </c>
      <c r="U30" s="6">
        <f t="shared" si="40"/>
        <v>0</v>
      </c>
      <c r="V30" s="5">
        <v>25000</v>
      </c>
      <c r="W30" s="5">
        <v>0</v>
      </c>
      <c r="X30" s="5">
        <v>0</v>
      </c>
      <c r="Y30" s="6">
        <f t="shared" si="41"/>
        <v>25000</v>
      </c>
    </row>
    <row r="31" spans="1:25" ht="15.5" x14ac:dyDescent="0.35">
      <c r="A31" s="4">
        <v>45252</v>
      </c>
      <c r="B31" s="5">
        <f t="shared" si="35"/>
        <v>132500</v>
      </c>
      <c r="C31" s="5">
        <f>SUM(G31,K31,O31,S31,W31)</f>
        <v>0</v>
      </c>
      <c r="D31" s="5">
        <f>SUM(H31,L31,P31,T31,X31)</f>
        <v>100000</v>
      </c>
      <c r="E31" s="6">
        <f t="shared" si="36"/>
        <v>232500</v>
      </c>
      <c r="F31" s="5">
        <v>100000</v>
      </c>
      <c r="G31" s="5">
        <v>0</v>
      </c>
      <c r="H31" s="5">
        <v>100000</v>
      </c>
      <c r="I31" s="6">
        <f t="shared" si="37"/>
        <v>200000</v>
      </c>
      <c r="J31" s="5">
        <v>12500</v>
      </c>
      <c r="K31" s="5">
        <v>0</v>
      </c>
      <c r="L31" s="5">
        <v>0</v>
      </c>
      <c r="M31" s="6">
        <f t="shared" si="38"/>
        <v>12500</v>
      </c>
      <c r="N31" s="5">
        <v>5000</v>
      </c>
      <c r="O31" s="5">
        <v>0</v>
      </c>
      <c r="P31" s="5">
        <v>0</v>
      </c>
      <c r="Q31" s="6">
        <f t="shared" si="39"/>
        <v>5000</v>
      </c>
      <c r="R31" s="5">
        <v>0</v>
      </c>
      <c r="S31" s="5">
        <v>0</v>
      </c>
      <c r="T31" s="5">
        <v>0</v>
      </c>
      <c r="U31" s="6">
        <f t="shared" si="40"/>
        <v>0</v>
      </c>
      <c r="V31" s="5">
        <v>15000</v>
      </c>
      <c r="W31" s="5">
        <v>0</v>
      </c>
      <c r="X31" s="5">
        <v>0</v>
      </c>
      <c r="Y31" s="6">
        <f t="shared" si="41"/>
        <v>15000</v>
      </c>
    </row>
    <row r="32" spans="1:25" ht="15.5" x14ac:dyDescent="0.35">
      <c r="A32" s="4">
        <v>45282</v>
      </c>
      <c r="B32" s="5">
        <f t="shared" si="35"/>
        <v>21000</v>
      </c>
      <c r="C32" s="5">
        <f>SUM(G32,K32,O32,S32,W32)</f>
        <v>0</v>
      </c>
      <c r="D32" s="5">
        <f>SUM(H32,L32,P32,T32,X32)</f>
        <v>0</v>
      </c>
      <c r="E32" s="6">
        <f t="shared" si="36"/>
        <v>21000</v>
      </c>
      <c r="F32" s="5">
        <v>0</v>
      </c>
      <c r="G32" s="5">
        <v>0</v>
      </c>
      <c r="H32" s="5">
        <v>0</v>
      </c>
      <c r="I32" s="6">
        <f t="shared" si="37"/>
        <v>0</v>
      </c>
      <c r="J32" s="5">
        <v>16000</v>
      </c>
      <c r="K32" s="5">
        <v>0</v>
      </c>
      <c r="L32" s="5">
        <v>0</v>
      </c>
      <c r="M32" s="6">
        <f t="shared" si="38"/>
        <v>16000</v>
      </c>
      <c r="N32" s="5">
        <v>0</v>
      </c>
      <c r="O32" s="5">
        <v>0</v>
      </c>
      <c r="P32" s="5">
        <v>0</v>
      </c>
      <c r="Q32" s="6">
        <f t="shared" si="39"/>
        <v>0</v>
      </c>
      <c r="R32" s="5">
        <v>0</v>
      </c>
      <c r="S32" s="5">
        <v>0</v>
      </c>
      <c r="T32" s="5">
        <v>0</v>
      </c>
      <c r="U32" s="6">
        <f t="shared" si="40"/>
        <v>0</v>
      </c>
      <c r="V32" s="5">
        <v>5000</v>
      </c>
      <c r="W32" s="5">
        <v>0</v>
      </c>
      <c r="X32" s="5">
        <v>0</v>
      </c>
      <c r="Y32" s="6">
        <f t="shared" si="41"/>
        <v>5000</v>
      </c>
    </row>
    <row r="33" spans="1:25" ht="15.5" x14ac:dyDescent="0.35">
      <c r="A33" s="4">
        <v>45313</v>
      </c>
      <c r="B33" s="5">
        <f t="shared" si="35"/>
        <v>119904</v>
      </c>
      <c r="C33" s="5">
        <f>SUM(G33,K33,O33,S33,W33)</f>
        <v>0</v>
      </c>
      <c r="D33" s="5">
        <f>SUM(H33,L33,P33,T33,X33)</f>
        <v>20000</v>
      </c>
      <c r="E33" s="6">
        <f t="shared" si="36"/>
        <v>139904</v>
      </c>
      <c r="F33" s="5">
        <v>0</v>
      </c>
      <c r="G33" s="5">
        <v>0</v>
      </c>
      <c r="H33" s="5">
        <v>0</v>
      </c>
      <c r="I33" s="6">
        <f t="shared" si="37"/>
        <v>0</v>
      </c>
      <c r="J33" s="5">
        <v>43504</v>
      </c>
      <c r="K33" s="5">
        <v>0</v>
      </c>
      <c r="L33" s="5">
        <v>20000</v>
      </c>
      <c r="M33" s="6">
        <f t="shared" si="38"/>
        <v>63504</v>
      </c>
      <c r="N33" s="5">
        <v>12000</v>
      </c>
      <c r="O33" s="5">
        <v>0</v>
      </c>
      <c r="P33" s="5">
        <v>0</v>
      </c>
      <c r="Q33" s="6">
        <f t="shared" si="39"/>
        <v>12000</v>
      </c>
      <c r="R33" s="5">
        <v>0</v>
      </c>
      <c r="S33" s="5">
        <v>0</v>
      </c>
      <c r="T33" s="5">
        <v>0</v>
      </c>
      <c r="U33" s="6">
        <f t="shared" si="40"/>
        <v>0</v>
      </c>
      <c r="V33" s="5">
        <v>64400</v>
      </c>
      <c r="W33" s="5">
        <v>0</v>
      </c>
      <c r="X33" s="5">
        <v>0</v>
      </c>
      <c r="Y33" s="6">
        <f t="shared" si="41"/>
        <v>64400</v>
      </c>
    </row>
    <row r="34" spans="1:25" ht="16" thickBot="1" x14ac:dyDescent="0.4">
      <c r="A34" s="9"/>
      <c r="B34" s="10"/>
      <c r="C34" s="10"/>
      <c r="D34" s="10"/>
      <c r="E34" s="11"/>
      <c r="F34" s="10"/>
      <c r="G34" s="10"/>
      <c r="H34" s="10"/>
      <c r="I34" s="11"/>
      <c r="J34" s="10"/>
      <c r="K34" s="10"/>
      <c r="L34" s="10"/>
      <c r="M34" s="11"/>
      <c r="N34" s="10"/>
      <c r="O34" s="10"/>
      <c r="P34" s="10"/>
      <c r="Q34" s="11"/>
      <c r="R34" s="10"/>
      <c r="S34" s="10"/>
      <c r="T34" s="10"/>
      <c r="U34" s="11"/>
      <c r="V34" s="10"/>
      <c r="W34" s="10"/>
      <c r="X34" s="10"/>
      <c r="Y34" s="71"/>
    </row>
    <row r="35" spans="1:25" ht="16" thickBot="1" x14ac:dyDescent="0.4">
      <c r="A35" s="112" t="s">
        <v>20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/>
    </row>
    <row r="36" spans="1:25" ht="15.5" x14ac:dyDescent="0.35">
      <c r="A36" s="115" t="s">
        <v>4</v>
      </c>
      <c r="B36" s="115"/>
      <c r="C36" s="115"/>
      <c r="D36" s="115"/>
      <c r="E36" s="116"/>
      <c r="F36" s="115" t="s">
        <v>7</v>
      </c>
      <c r="G36" s="115"/>
      <c r="H36" s="115"/>
      <c r="I36" s="116"/>
      <c r="J36" s="115" t="s">
        <v>8</v>
      </c>
      <c r="K36" s="115"/>
      <c r="L36" s="115"/>
      <c r="M36" s="116"/>
      <c r="N36" s="115" t="s">
        <v>9</v>
      </c>
      <c r="O36" s="115"/>
      <c r="P36" s="115"/>
      <c r="Q36" s="116"/>
      <c r="R36" s="115" t="s">
        <v>10</v>
      </c>
      <c r="S36" s="115"/>
      <c r="T36" s="115"/>
      <c r="U36" s="116"/>
      <c r="V36" s="117" t="s">
        <v>11</v>
      </c>
      <c r="W36" s="115"/>
      <c r="X36" s="115"/>
      <c r="Y36" s="116"/>
    </row>
    <row r="37" spans="1:25" ht="15.5" x14ac:dyDescent="0.35">
      <c r="A37" s="3" t="s">
        <v>5</v>
      </c>
      <c r="B37" s="30" t="s">
        <v>6</v>
      </c>
      <c r="C37" s="30" t="s">
        <v>2</v>
      </c>
      <c r="D37" s="30" t="s">
        <v>3</v>
      </c>
      <c r="E37" s="33" t="s">
        <v>4</v>
      </c>
      <c r="F37" s="30" t="s">
        <v>6</v>
      </c>
      <c r="G37" s="30" t="s">
        <v>2</v>
      </c>
      <c r="H37" s="30" t="s">
        <v>3</v>
      </c>
      <c r="I37" s="33" t="s">
        <v>4</v>
      </c>
      <c r="J37" s="30" t="s">
        <v>6</v>
      </c>
      <c r="K37" s="30" t="s">
        <v>2</v>
      </c>
      <c r="L37" s="30" t="s">
        <v>3</v>
      </c>
      <c r="M37" s="33" t="s">
        <v>4</v>
      </c>
      <c r="N37" s="30" t="s">
        <v>6</v>
      </c>
      <c r="O37" s="30" t="s">
        <v>2</v>
      </c>
      <c r="P37" s="30" t="s">
        <v>3</v>
      </c>
      <c r="Q37" s="33" t="s">
        <v>4</v>
      </c>
      <c r="R37" s="30" t="s">
        <v>6</v>
      </c>
      <c r="S37" s="30" t="s">
        <v>2</v>
      </c>
      <c r="T37" s="30" t="s">
        <v>3</v>
      </c>
      <c r="U37" s="33" t="s">
        <v>4</v>
      </c>
      <c r="V37" s="34" t="s">
        <v>6</v>
      </c>
      <c r="W37" s="30" t="s">
        <v>2</v>
      </c>
      <c r="X37" s="30" t="s">
        <v>3</v>
      </c>
      <c r="Y37" s="33" t="s">
        <v>4</v>
      </c>
    </row>
    <row r="38" spans="1:25" ht="15.5" x14ac:dyDescent="0.35">
      <c r="A38" s="4">
        <v>44948</v>
      </c>
      <c r="B38" s="5">
        <f t="shared" ref="B38:B45" si="42">SUM(F38,J38,N38,R38,V38)</f>
        <v>1646</v>
      </c>
      <c r="C38" s="5">
        <f t="shared" ref="C38:C45" si="43">SUM(G38,K38,O38,S38,W38)</f>
        <v>0</v>
      </c>
      <c r="D38" s="5">
        <f t="shared" ref="D38:D45" si="44">SUM(H38,L38,P38,T38,X38)</f>
        <v>0</v>
      </c>
      <c r="E38" s="6">
        <f t="shared" ref="E38:E45" si="45">SUM(B38:D38)</f>
        <v>1646</v>
      </c>
      <c r="F38" s="5">
        <v>0</v>
      </c>
      <c r="G38" s="5">
        <v>0</v>
      </c>
      <c r="H38" s="5">
        <v>0</v>
      </c>
      <c r="I38" s="6">
        <f t="shared" ref="I38:I45" si="46">SUM(F38:H38)</f>
        <v>0</v>
      </c>
      <c r="J38" s="5">
        <v>0</v>
      </c>
      <c r="K38" s="5">
        <v>0</v>
      </c>
      <c r="L38" s="5">
        <v>0</v>
      </c>
      <c r="M38" s="6">
        <f t="shared" ref="M38:M45" si="47">SUM(J38:L38)</f>
        <v>0</v>
      </c>
      <c r="N38" s="5">
        <v>800</v>
      </c>
      <c r="O38" s="5">
        <v>0</v>
      </c>
      <c r="P38" s="5">
        <v>0</v>
      </c>
      <c r="Q38" s="6">
        <f t="shared" ref="Q38:Q45" si="48">SUM(N38:P38)</f>
        <v>800</v>
      </c>
      <c r="R38" s="5">
        <v>835</v>
      </c>
      <c r="S38" s="5">
        <v>0</v>
      </c>
      <c r="T38" s="5">
        <v>0</v>
      </c>
      <c r="U38" s="6">
        <f t="shared" ref="U38:U45" si="49">SUM(R38:T38)</f>
        <v>835</v>
      </c>
      <c r="V38" s="8">
        <v>11</v>
      </c>
      <c r="W38" s="5">
        <v>0</v>
      </c>
      <c r="X38" s="5">
        <v>0</v>
      </c>
      <c r="Y38" s="6">
        <f t="shared" ref="Y38:Y45" si="50">SUM(V38:X38)</f>
        <v>11</v>
      </c>
    </row>
    <row r="39" spans="1:25" ht="15.5" x14ac:dyDescent="0.35">
      <c r="A39" s="4">
        <v>44979</v>
      </c>
      <c r="B39" s="5">
        <f t="shared" si="42"/>
        <v>425</v>
      </c>
      <c r="C39" s="5">
        <f t="shared" si="43"/>
        <v>0</v>
      </c>
      <c r="D39" s="5">
        <f t="shared" si="44"/>
        <v>0</v>
      </c>
      <c r="E39" s="6">
        <f t="shared" si="45"/>
        <v>425</v>
      </c>
      <c r="F39" s="5">
        <v>0</v>
      </c>
      <c r="G39" s="5">
        <v>0</v>
      </c>
      <c r="H39" s="5">
        <v>0</v>
      </c>
      <c r="I39" s="6">
        <f t="shared" si="46"/>
        <v>0</v>
      </c>
      <c r="J39" s="5">
        <v>0</v>
      </c>
      <c r="K39" s="5">
        <v>0</v>
      </c>
      <c r="L39" s="5">
        <v>0</v>
      </c>
      <c r="M39" s="6">
        <f t="shared" si="47"/>
        <v>0</v>
      </c>
      <c r="N39" s="5">
        <v>425</v>
      </c>
      <c r="O39" s="5">
        <v>0</v>
      </c>
      <c r="P39" s="5">
        <v>0</v>
      </c>
      <c r="Q39" s="6">
        <f t="shared" si="48"/>
        <v>425</v>
      </c>
      <c r="R39" s="5">
        <v>0</v>
      </c>
      <c r="S39" s="5">
        <v>0</v>
      </c>
      <c r="T39" s="5">
        <v>0</v>
      </c>
      <c r="U39" s="6">
        <f t="shared" si="49"/>
        <v>0</v>
      </c>
      <c r="V39" s="8">
        <v>0</v>
      </c>
      <c r="W39" s="5">
        <v>0</v>
      </c>
      <c r="X39" s="5">
        <v>0</v>
      </c>
      <c r="Y39" s="6">
        <f t="shared" si="50"/>
        <v>0</v>
      </c>
    </row>
    <row r="40" spans="1:25" ht="15.5" x14ac:dyDescent="0.35">
      <c r="A40" s="4">
        <v>45007</v>
      </c>
      <c r="B40" s="5">
        <f t="shared" si="42"/>
        <v>800</v>
      </c>
      <c r="C40" s="5">
        <f t="shared" si="43"/>
        <v>0</v>
      </c>
      <c r="D40" s="5">
        <f t="shared" si="44"/>
        <v>0</v>
      </c>
      <c r="E40" s="6">
        <f t="shared" si="45"/>
        <v>800</v>
      </c>
      <c r="F40" s="5">
        <v>0</v>
      </c>
      <c r="G40" s="5">
        <v>0</v>
      </c>
      <c r="H40" s="5">
        <v>0</v>
      </c>
      <c r="I40" s="6">
        <f t="shared" si="46"/>
        <v>0</v>
      </c>
      <c r="J40" s="5">
        <v>0</v>
      </c>
      <c r="K40" s="5">
        <v>0</v>
      </c>
      <c r="L40" s="5">
        <v>0</v>
      </c>
      <c r="M40" s="6">
        <f t="shared" si="47"/>
        <v>0</v>
      </c>
      <c r="N40" s="5">
        <v>800</v>
      </c>
      <c r="O40" s="5">
        <v>0</v>
      </c>
      <c r="P40" s="5">
        <v>0</v>
      </c>
      <c r="Q40" s="6">
        <f t="shared" si="48"/>
        <v>800</v>
      </c>
      <c r="R40" s="5">
        <v>0</v>
      </c>
      <c r="S40" s="5">
        <v>0</v>
      </c>
      <c r="T40" s="5">
        <v>0</v>
      </c>
      <c r="U40" s="6">
        <f t="shared" si="49"/>
        <v>0</v>
      </c>
      <c r="V40" s="8">
        <v>0</v>
      </c>
      <c r="W40" s="5">
        <v>0</v>
      </c>
      <c r="X40" s="5">
        <v>0</v>
      </c>
      <c r="Y40" s="6">
        <f t="shared" si="50"/>
        <v>0</v>
      </c>
    </row>
    <row r="41" spans="1:25" ht="15.5" x14ac:dyDescent="0.35">
      <c r="A41" s="4">
        <v>45038</v>
      </c>
      <c r="B41" s="5">
        <f t="shared" si="42"/>
        <v>847</v>
      </c>
      <c r="C41" s="5">
        <f t="shared" si="43"/>
        <v>0</v>
      </c>
      <c r="D41" s="5">
        <f t="shared" si="44"/>
        <v>0</v>
      </c>
      <c r="E41" s="6">
        <f t="shared" si="45"/>
        <v>847</v>
      </c>
      <c r="F41" s="5">
        <v>0</v>
      </c>
      <c r="G41" s="5">
        <v>0</v>
      </c>
      <c r="H41" s="5">
        <v>0</v>
      </c>
      <c r="I41" s="6">
        <f t="shared" si="46"/>
        <v>0</v>
      </c>
      <c r="J41" s="5">
        <v>0</v>
      </c>
      <c r="K41" s="5">
        <v>0</v>
      </c>
      <c r="L41" s="5">
        <v>0</v>
      </c>
      <c r="M41" s="6">
        <f t="shared" si="47"/>
        <v>0</v>
      </c>
      <c r="N41" s="5">
        <v>847</v>
      </c>
      <c r="O41" s="5">
        <v>0</v>
      </c>
      <c r="P41" s="5">
        <v>0</v>
      </c>
      <c r="Q41" s="6">
        <f t="shared" si="48"/>
        <v>847</v>
      </c>
      <c r="R41" s="5">
        <v>0</v>
      </c>
      <c r="S41" s="5">
        <v>0</v>
      </c>
      <c r="T41" s="5">
        <v>0</v>
      </c>
      <c r="U41" s="6">
        <f t="shared" si="49"/>
        <v>0</v>
      </c>
      <c r="V41" s="8">
        <v>0</v>
      </c>
      <c r="W41" s="5">
        <v>0</v>
      </c>
      <c r="X41" s="5">
        <v>0</v>
      </c>
      <c r="Y41" s="6">
        <f t="shared" si="50"/>
        <v>0</v>
      </c>
    </row>
    <row r="42" spans="1:25" ht="15.5" x14ac:dyDescent="0.35">
      <c r="A42" s="4">
        <v>45068</v>
      </c>
      <c r="B42" s="5">
        <f t="shared" si="42"/>
        <v>0</v>
      </c>
      <c r="C42" s="5">
        <f t="shared" si="43"/>
        <v>0</v>
      </c>
      <c r="D42" s="5">
        <f t="shared" si="44"/>
        <v>0</v>
      </c>
      <c r="E42" s="6">
        <f t="shared" si="45"/>
        <v>0</v>
      </c>
      <c r="F42" s="5">
        <v>0</v>
      </c>
      <c r="G42" s="5">
        <v>0</v>
      </c>
      <c r="H42" s="5">
        <v>0</v>
      </c>
      <c r="I42" s="6">
        <f t="shared" si="46"/>
        <v>0</v>
      </c>
      <c r="J42" s="5">
        <v>0</v>
      </c>
      <c r="K42" s="5">
        <v>0</v>
      </c>
      <c r="L42" s="5">
        <v>0</v>
      </c>
      <c r="M42" s="6">
        <f t="shared" si="47"/>
        <v>0</v>
      </c>
      <c r="N42" s="5">
        <v>0</v>
      </c>
      <c r="O42" s="5">
        <v>0</v>
      </c>
      <c r="P42" s="5">
        <v>0</v>
      </c>
      <c r="Q42" s="6">
        <f t="shared" si="48"/>
        <v>0</v>
      </c>
      <c r="R42" s="5">
        <v>0</v>
      </c>
      <c r="S42" s="5">
        <v>0</v>
      </c>
      <c r="T42" s="5">
        <v>0</v>
      </c>
      <c r="U42" s="6">
        <f t="shared" si="49"/>
        <v>0</v>
      </c>
      <c r="V42" s="8">
        <v>0</v>
      </c>
      <c r="W42" s="5">
        <v>0</v>
      </c>
      <c r="X42" s="5">
        <v>0</v>
      </c>
      <c r="Y42" s="6">
        <f t="shared" si="50"/>
        <v>0</v>
      </c>
    </row>
    <row r="43" spans="1:25" ht="15.5" x14ac:dyDescent="0.35">
      <c r="A43" s="4">
        <v>45099</v>
      </c>
      <c r="B43" s="5">
        <f t="shared" si="42"/>
        <v>0</v>
      </c>
      <c r="C43" s="5">
        <f t="shared" si="43"/>
        <v>0</v>
      </c>
      <c r="D43" s="5">
        <f t="shared" si="44"/>
        <v>0</v>
      </c>
      <c r="E43" s="6">
        <f t="shared" si="45"/>
        <v>0</v>
      </c>
      <c r="F43" s="5">
        <v>0</v>
      </c>
      <c r="G43" s="5">
        <v>0</v>
      </c>
      <c r="H43" s="5">
        <v>0</v>
      </c>
      <c r="I43" s="6">
        <f t="shared" si="46"/>
        <v>0</v>
      </c>
      <c r="J43" s="5">
        <v>0</v>
      </c>
      <c r="K43" s="5">
        <v>0</v>
      </c>
      <c r="L43" s="5">
        <v>0</v>
      </c>
      <c r="M43" s="6">
        <f t="shared" si="47"/>
        <v>0</v>
      </c>
      <c r="N43" s="5">
        <v>0</v>
      </c>
      <c r="O43" s="5">
        <v>0</v>
      </c>
      <c r="P43" s="5">
        <v>0</v>
      </c>
      <c r="Q43" s="6">
        <f t="shared" si="48"/>
        <v>0</v>
      </c>
      <c r="R43" s="5">
        <v>0</v>
      </c>
      <c r="S43" s="5">
        <v>0</v>
      </c>
      <c r="T43" s="5">
        <v>0</v>
      </c>
      <c r="U43" s="6">
        <f t="shared" si="49"/>
        <v>0</v>
      </c>
      <c r="V43" s="8">
        <v>0</v>
      </c>
      <c r="W43" s="5">
        <v>0</v>
      </c>
      <c r="X43" s="5">
        <v>0</v>
      </c>
      <c r="Y43" s="6">
        <f t="shared" si="50"/>
        <v>0</v>
      </c>
    </row>
    <row r="44" spans="1:25" ht="15.5" x14ac:dyDescent="0.35">
      <c r="A44" s="4">
        <v>45129</v>
      </c>
      <c r="B44" s="5">
        <f t="shared" si="42"/>
        <v>0</v>
      </c>
      <c r="C44" s="5">
        <f t="shared" si="43"/>
        <v>0</v>
      </c>
      <c r="D44" s="5">
        <f t="shared" si="44"/>
        <v>0</v>
      </c>
      <c r="E44" s="6">
        <f t="shared" si="45"/>
        <v>0</v>
      </c>
      <c r="F44" s="5">
        <v>0</v>
      </c>
      <c r="G44" s="5">
        <v>0</v>
      </c>
      <c r="H44" s="5">
        <v>0</v>
      </c>
      <c r="I44" s="6">
        <f t="shared" si="46"/>
        <v>0</v>
      </c>
      <c r="J44" s="5">
        <v>0</v>
      </c>
      <c r="K44" s="5">
        <v>0</v>
      </c>
      <c r="L44" s="5">
        <v>0</v>
      </c>
      <c r="M44" s="6">
        <f t="shared" si="47"/>
        <v>0</v>
      </c>
      <c r="N44" s="5">
        <v>0</v>
      </c>
      <c r="O44" s="5">
        <v>0</v>
      </c>
      <c r="P44" s="5">
        <v>0</v>
      </c>
      <c r="Q44" s="6">
        <f t="shared" si="48"/>
        <v>0</v>
      </c>
      <c r="R44" s="5">
        <v>0</v>
      </c>
      <c r="S44" s="5">
        <v>0</v>
      </c>
      <c r="T44" s="5">
        <v>0</v>
      </c>
      <c r="U44" s="6">
        <f t="shared" si="49"/>
        <v>0</v>
      </c>
      <c r="V44" s="8">
        <v>0</v>
      </c>
      <c r="W44" s="5">
        <v>0</v>
      </c>
      <c r="X44" s="5">
        <v>0</v>
      </c>
      <c r="Y44" s="6">
        <f t="shared" si="50"/>
        <v>0</v>
      </c>
    </row>
    <row r="45" spans="1:25" ht="15.5" x14ac:dyDescent="0.35">
      <c r="A45" s="4">
        <v>45160</v>
      </c>
      <c r="B45" s="5">
        <f t="shared" si="42"/>
        <v>0</v>
      </c>
      <c r="C45" s="5">
        <f t="shared" si="43"/>
        <v>0</v>
      </c>
      <c r="D45" s="5">
        <f t="shared" si="44"/>
        <v>0</v>
      </c>
      <c r="E45" s="6">
        <f t="shared" si="45"/>
        <v>0</v>
      </c>
      <c r="F45" s="5">
        <v>0</v>
      </c>
      <c r="G45" s="5">
        <v>0</v>
      </c>
      <c r="H45" s="5">
        <v>0</v>
      </c>
      <c r="I45" s="6">
        <f t="shared" si="46"/>
        <v>0</v>
      </c>
      <c r="J45" s="5">
        <v>0</v>
      </c>
      <c r="K45" s="5">
        <v>0</v>
      </c>
      <c r="L45" s="5">
        <v>0</v>
      </c>
      <c r="M45" s="6">
        <f t="shared" si="47"/>
        <v>0</v>
      </c>
      <c r="N45" s="5">
        <v>0</v>
      </c>
      <c r="O45" s="5">
        <v>0</v>
      </c>
      <c r="P45" s="5">
        <v>0</v>
      </c>
      <c r="Q45" s="6">
        <f t="shared" si="48"/>
        <v>0</v>
      </c>
      <c r="R45" s="5">
        <v>0</v>
      </c>
      <c r="S45" s="5">
        <v>0</v>
      </c>
      <c r="T45" s="5">
        <v>0</v>
      </c>
      <c r="U45" s="6">
        <f t="shared" si="49"/>
        <v>0</v>
      </c>
      <c r="V45" s="8">
        <v>0</v>
      </c>
      <c r="W45" s="5">
        <v>0</v>
      </c>
      <c r="X45" s="5">
        <v>0</v>
      </c>
      <c r="Y45" s="6">
        <f t="shared" si="50"/>
        <v>0</v>
      </c>
    </row>
    <row r="46" spans="1:25" ht="15.5" x14ac:dyDescent="0.35">
      <c r="A46" s="4">
        <v>45191</v>
      </c>
      <c r="B46" s="5">
        <f t="shared" ref="B46:D50" si="51">SUM(F46,J46,N46,R46,V46)</f>
        <v>3781</v>
      </c>
      <c r="C46" s="5">
        <f t="shared" si="51"/>
        <v>0</v>
      </c>
      <c r="D46" s="5">
        <f t="shared" si="51"/>
        <v>0</v>
      </c>
      <c r="E46" s="6">
        <f t="shared" ref="E46" si="52">SUM(B46:D46)</f>
        <v>3781</v>
      </c>
      <c r="F46" s="5">
        <v>0</v>
      </c>
      <c r="G46" s="5">
        <v>0</v>
      </c>
      <c r="H46" s="5">
        <v>0</v>
      </c>
      <c r="I46" s="6">
        <f t="shared" ref="I46:I50" si="53">SUM(F46:H46)</f>
        <v>0</v>
      </c>
      <c r="J46" s="5">
        <v>0</v>
      </c>
      <c r="K46" s="5">
        <v>0</v>
      </c>
      <c r="L46" s="5">
        <v>0</v>
      </c>
      <c r="M46" s="6">
        <f t="shared" ref="M46:M50" si="54">SUM(J46:L46)</f>
        <v>0</v>
      </c>
      <c r="N46" s="5">
        <v>3555</v>
      </c>
      <c r="O46" s="5">
        <v>0</v>
      </c>
      <c r="P46" s="5">
        <v>0</v>
      </c>
      <c r="Q46" s="6">
        <f t="shared" ref="Q46:Q50" si="55">SUM(N46:P46)</f>
        <v>3555</v>
      </c>
      <c r="R46" s="5">
        <v>226</v>
      </c>
      <c r="S46" s="5">
        <v>0</v>
      </c>
      <c r="T46" s="5">
        <v>0</v>
      </c>
      <c r="U46" s="6">
        <f t="shared" ref="U46:U50" si="56">SUM(R46:T46)</f>
        <v>226</v>
      </c>
      <c r="V46" s="8">
        <v>0</v>
      </c>
      <c r="W46" s="5">
        <v>0</v>
      </c>
      <c r="X46" s="5">
        <v>0</v>
      </c>
      <c r="Y46" s="6">
        <f t="shared" ref="Y46" si="57">SUM(V46:X46)</f>
        <v>0</v>
      </c>
    </row>
    <row r="47" spans="1:25" ht="15.5" x14ac:dyDescent="0.35">
      <c r="A47" s="4">
        <v>45221</v>
      </c>
      <c r="B47" s="5">
        <f t="shared" si="51"/>
        <v>0</v>
      </c>
      <c r="C47" s="5">
        <f t="shared" si="51"/>
        <v>0</v>
      </c>
      <c r="D47" s="5">
        <f t="shared" si="51"/>
        <v>0</v>
      </c>
      <c r="E47" s="6">
        <f>SUM(B47:D47)</f>
        <v>0</v>
      </c>
      <c r="F47" s="5">
        <v>0</v>
      </c>
      <c r="G47" s="5">
        <v>0</v>
      </c>
      <c r="H47" s="5">
        <v>0</v>
      </c>
      <c r="I47" s="6">
        <f t="shared" si="53"/>
        <v>0</v>
      </c>
      <c r="J47" s="5">
        <v>0</v>
      </c>
      <c r="K47" s="5">
        <v>0</v>
      </c>
      <c r="L47" s="5">
        <v>0</v>
      </c>
      <c r="M47" s="6">
        <f t="shared" si="54"/>
        <v>0</v>
      </c>
      <c r="N47" s="5">
        <v>0</v>
      </c>
      <c r="O47" s="5">
        <v>0</v>
      </c>
      <c r="P47" s="5">
        <v>0</v>
      </c>
      <c r="Q47" s="6">
        <f t="shared" si="55"/>
        <v>0</v>
      </c>
      <c r="R47" s="5">
        <v>0</v>
      </c>
      <c r="S47" s="5">
        <v>0</v>
      </c>
      <c r="T47" s="5">
        <v>0</v>
      </c>
      <c r="U47" s="6">
        <f t="shared" si="56"/>
        <v>0</v>
      </c>
      <c r="V47" s="5">
        <v>0</v>
      </c>
      <c r="W47" s="5">
        <v>0</v>
      </c>
      <c r="X47" s="5">
        <v>0</v>
      </c>
      <c r="Y47" s="14">
        <v>0</v>
      </c>
    </row>
    <row r="48" spans="1:25" ht="15.5" x14ac:dyDescent="0.35">
      <c r="A48" s="4">
        <v>45252</v>
      </c>
      <c r="B48" s="5">
        <f t="shared" si="51"/>
        <v>35993</v>
      </c>
      <c r="C48" s="5">
        <f t="shared" si="51"/>
        <v>0</v>
      </c>
      <c r="D48" s="5">
        <f t="shared" si="51"/>
        <v>2950</v>
      </c>
      <c r="E48" s="6">
        <f>SUM(B48:D48)</f>
        <v>38943</v>
      </c>
      <c r="F48" s="5">
        <v>0</v>
      </c>
      <c r="G48" s="5">
        <v>0</v>
      </c>
      <c r="H48" s="5">
        <v>0</v>
      </c>
      <c r="I48" s="6">
        <f t="shared" si="53"/>
        <v>0</v>
      </c>
      <c r="J48" s="5">
        <v>0</v>
      </c>
      <c r="K48" s="5">
        <v>0</v>
      </c>
      <c r="L48" s="5">
        <v>0</v>
      </c>
      <c r="M48" s="6">
        <f t="shared" si="54"/>
        <v>0</v>
      </c>
      <c r="N48" s="5">
        <v>7633</v>
      </c>
      <c r="O48" s="5">
        <v>0</v>
      </c>
      <c r="P48" s="5">
        <v>2950</v>
      </c>
      <c r="Q48" s="6">
        <f t="shared" si="55"/>
        <v>10583</v>
      </c>
      <c r="R48" s="5">
        <v>28360</v>
      </c>
      <c r="S48" s="5">
        <v>0</v>
      </c>
      <c r="T48" s="5">
        <v>0</v>
      </c>
      <c r="U48" s="6">
        <f t="shared" si="56"/>
        <v>28360</v>
      </c>
      <c r="V48" s="5">
        <v>0</v>
      </c>
      <c r="W48" s="5">
        <v>0</v>
      </c>
      <c r="X48" s="5">
        <v>0</v>
      </c>
      <c r="Y48" s="14">
        <v>0</v>
      </c>
    </row>
    <row r="49" spans="1:25" ht="15.5" x14ac:dyDescent="0.35">
      <c r="A49" s="4">
        <v>45282</v>
      </c>
      <c r="B49" s="5">
        <f t="shared" si="51"/>
        <v>6460</v>
      </c>
      <c r="C49" s="5">
        <f t="shared" si="51"/>
        <v>0</v>
      </c>
      <c r="D49" s="5">
        <f t="shared" si="51"/>
        <v>0</v>
      </c>
      <c r="E49" s="6">
        <f>SUM(B49:D49)</f>
        <v>6460</v>
      </c>
      <c r="F49" s="5">
        <v>0</v>
      </c>
      <c r="G49" s="5">
        <v>0</v>
      </c>
      <c r="H49" s="5">
        <v>0</v>
      </c>
      <c r="I49" s="6">
        <f t="shared" si="53"/>
        <v>0</v>
      </c>
      <c r="J49" s="5">
        <v>0</v>
      </c>
      <c r="K49" s="5">
        <v>0</v>
      </c>
      <c r="L49" s="5">
        <v>0</v>
      </c>
      <c r="M49" s="6">
        <f t="shared" si="54"/>
        <v>0</v>
      </c>
      <c r="N49" s="5">
        <v>0</v>
      </c>
      <c r="O49" s="5">
        <v>0</v>
      </c>
      <c r="P49" s="5">
        <v>0</v>
      </c>
      <c r="Q49" s="6">
        <f t="shared" si="55"/>
        <v>0</v>
      </c>
      <c r="R49" s="5">
        <v>5217</v>
      </c>
      <c r="S49" s="5">
        <v>0</v>
      </c>
      <c r="T49" s="5">
        <v>0</v>
      </c>
      <c r="U49" s="6">
        <f t="shared" si="56"/>
        <v>5217</v>
      </c>
      <c r="V49" s="5">
        <v>1243</v>
      </c>
      <c r="W49" s="5">
        <v>0</v>
      </c>
      <c r="X49" s="5">
        <v>0</v>
      </c>
      <c r="Y49" s="14">
        <v>0</v>
      </c>
    </row>
    <row r="50" spans="1:25" ht="15.5" x14ac:dyDescent="0.35">
      <c r="A50" s="4">
        <v>45313</v>
      </c>
      <c r="B50" s="5">
        <f t="shared" si="51"/>
        <v>0</v>
      </c>
      <c r="C50" s="5">
        <f t="shared" si="51"/>
        <v>0</v>
      </c>
      <c r="D50" s="5">
        <f t="shared" si="51"/>
        <v>0</v>
      </c>
      <c r="E50" s="6">
        <f>SUM(B50:D50)</f>
        <v>0</v>
      </c>
      <c r="F50" s="5">
        <v>0</v>
      </c>
      <c r="G50" s="5">
        <v>0</v>
      </c>
      <c r="H50" s="5">
        <v>0</v>
      </c>
      <c r="I50" s="6">
        <f t="shared" si="53"/>
        <v>0</v>
      </c>
      <c r="J50" s="5">
        <v>0</v>
      </c>
      <c r="K50" s="5">
        <v>0</v>
      </c>
      <c r="L50" s="5">
        <v>0</v>
      </c>
      <c r="M50" s="6">
        <f t="shared" si="54"/>
        <v>0</v>
      </c>
      <c r="N50" s="5">
        <v>0</v>
      </c>
      <c r="O50" s="5">
        <v>0</v>
      </c>
      <c r="P50" s="5">
        <v>0</v>
      </c>
      <c r="Q50" s="6">
        <f t="shared" si="55"/>
        <v>0</v>
      </c>
      <c r="R50" s="5">
        <v>0</v>
      </c>
      <c r="S50" s="5">
        <v>0</v>
      </c>
      <c r="T50" s="5">
        <v>0</v>
      </c>
      <c r="U50" s="6">
        <f t="shared" si="56"/>
        <v>0</v>
      </c>
      <c r="V50" s="5">
        <v>0</v>
      </c>
      <c r="W50" s="5">
        <v>0</v>
      </c>
      <c r="X50" s="5">
        <v>0</v>
      </c>
      <c r="Y50" s="14">
        <v>0</v>
      </c>
    </row>
    <row r="51" spans="1:25" ht="16" thickBot="1" x14ac:dyDescent="0.4">
      <c r="A51" s="9"/>
      <c r="B51" s="10"/>
      <c r="C51" s="10"/>
      <c r="D51" s="10"/>
      <c r="E51" s="11"/>
      <c r="F51" s="10"/>
      <c r="G51" s="10"/>
      <c r="H51" s="10"/>
      <c r="I51" s="11"/>
      <c r="J51" s="10"/>
      <c r="K51" s="10"/>
      <c r="L51" s="10"/>
      <c r="M51" s="11"/>
      <c r="N51" s="10"/>
      <c r="O51" s="10"/>
      <c r="P51" s="10"/>
      <c r="Q51" s="11"/>
      <c r="R51" s="10"/>
      <c r="S51" s="10"/>
      <c r="T51" s="10"/>
      <c r="U51" s="11"/>
      <c r="V51" s="10"/>
      <c r="W51" s="10"/>
      <c r="X51" s="10"/>
      <c r="Y51" s="71"/>
    </row>
    <row r="52" spans="1:25" ht="16" thickBot="1" x14ac:dyDescent="0.4">
      <c r="A52" s="112" t="s">
        <v>21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/>
    </row>
    <row r="53" spans="1:25" ht="15.5" x14ac:dyDescent="0.35">
      <c r="A53" s="115" t="s">
        <v>4</v>
      </c>
      <c r="B53" s="115"/>
      <c r="C53" s="115"/>
      <c r="D53" s="115"/>
      <c r="E53" s="116"/>
      <c r="F53" s="115" t="s">
        <v>7</v>
      </c>
      <c r="G53" s="115"/>
      <c r="H53" s="115"/>
      <c r="I53" s="116"/>
      <c r="J53" s="115" t="s">
        <v>8</v>
      </c>
      <c r="K53" s="115"/>
      <c r="L53" s="115"/>
      <c r="M53" s="116"/>
      <c r="N53" s="115" t="s">
        <v>9</v>
      </c>
      <c r="O53" s="115"/>
      <c r="P53" s="115"/>
      <c r="Q53" s="116"/>
      <c r="R53" s="115" t="s">
        <v>10</v>
      </c>
      <c r="S53" s="115"/>
      <c r="T53" s="115"/>
      <c r="U53" s="116"/>
      <c r="V53" s="117" t="s">
        <v>11</v>
      </c>
      <c r="W53" s="115"/>
      <c r="X53" s="115"/>
      <c r="Y53" s="116"/>
    </row>
    <row r="54" spans="1:25" ht="15.5" x14ac:dyDescent="0.35">
      <c r="A54" s="3" t="s">
        <v>5</v>
      </c>
      <c r="B54" s="30" t="s">
        <v>6</v>
      </c>
      <c r="C54" s="30" t="s">
        <v>2</v>
      </c>
      <c r="D54" s="30" t="s">
        <v>3</v>
      </c>
      <c r="E54" s="33" t="s">
        <v>4</v>
      </c>
      <c r="F54" s="30" t="s">
        <v>6</v>
      </c>
      <c r="G54" s="30" t="s">
        <v>2</v>
      </c>
      <c r="H54" s="30" t="s">
        <v>3</v>
      </c>
      <c r="I54" s="33" t="s">
        <v>4</v>
      </c>
      <c r="J54" s="30" t="s">
        <v>6</v>
      </c>
      <c r="K54" s="30" t="s">
        <v>2</v>
      </c>
      <c r="L54" s="30" t="s">
        <v>3</v>
      </c>
      <c r="M54" s="33" t="s">
        <v>4</v>
      </c>
      <c r="N54" s="30" t="s">
        <v>6</v>
      </c>
      <c r="O54" s="30" t="s">
        <v>2</v>
      </c>
      <c r="P54" s="30" t="s">
        <v>3</v>
      </c>
      <c r="Q54" s="33" t="s">
        <v>4</v>
      </c>
      <c r="R54" s="30" t="s">
        <v>6</v>
      </c>
      <c r="S54" s="30" t="s">
        <v>2</v>
      </c>
      <c r="T54" s="30" t="s">
        <v>3</v>
      </c>
      <c r="U54" s="33" t="s">
        <v>4</v>
      </c>
      <c r="V54" s="34" t="s">
        <v>6</v>
      </c>
      <c r="W54" s="30" t="s">
        <v>2</v>
      </c>
      <c r="X54" s="30" t="s">
        <v>3</v>
      </c>
      <c r="Y54" s="33" t="s">
        <v>4</v>
      </c>
    </row>
    <row r="55" spans="1:25" ht="15.5" x14ac:dyDescent="0.35">
      <c r="A55" s="4">
        <v>44948</v>
      </c>
      <c r="B55" s="5">
        <f t="shared" ref="B55:B61" si="58">SUM(F55,J55,N55,R55,V55)</f>
        <v>0</v>
      </c>
      <c r="C55" s="5">
        <f t="shared" ref="C55:C62" si="59">SUM(G55,K55,O55,S55,W55)</f>
        <v>0</v>
      </c>
      <c r="D55" s="5">
        <f t="shared" ref="D55:D62" si="60">SUM(H55,L55,P55,T55,X55)</f>
        <v>0</v>
      </c>
      <c r="E55" s="6">
        <f t="shared" ref="E55:E62" si="61">SUM(B55:D55)</f>
        <v>0</v>
      </c>
      <c r="F55" s="5">
        <v>0</v>
      </c>
      <c r="G55" s="5">
        <v>0</v>
      </c>
      <c r="H55" s="5">
        <v>0</v>
      </c>
      <c r="I55" s="6">
        <f t="shared" ref="I55:I62" si="62">SUM(F55:H55)</f>
        <v>0</v>
      </c>
      <c r="J55" s="5">
        <v>0</v>
      </c>
      <c r="K55" s="5">
        <v>0</v>
      </c>
      <c r="L55" s="5">
        <v>0</v>
      </c>
      <c r="M55" s="6">
        <f t="shared" ref="M55:M62" si="63">SUM(J55:L55)</f>
        <v>0</v>
      </c>
      <c r="N55" s="5">
        <v>0</v>
      </c>
      <c r="O55" s="5">
        <v>0</v>
      </c>
      <c r="P55" s="5">
        <v>0</v>
      </c>
      <c r="Q55" s="6">
        <f t="shared" ref="Q55:Q62" si="64">SUM(N55:P55)</f>
        <v>0</v>
      </c>
      <c r="R55" s="5">
        <v>0</v>
      </c>
      <c r="S55" s="5">
        <v>0</v>
      </c>
      <c r="T55" s="5">
        <v>0</v>
      </c>
      <c r="U55" s="6">
        <f t="shared" ref="U55:U62" si="65">SUM(R55:T55)</f>
        <v>0</v>
      </c>
      <c r="V55" s="8">
        <v>0</v>
      </c>
      <c r="W55" s="5">
        <v>0</v>
      </c>
      <c r="X55" s="5">
        <v>0</v>
      </c>
      <c r="Y55" s="6">
        <f t="shared" ref="Y55:Y62" si="66">SUM(V55:X55)</f>
        <v>0</v>
      </c>
    </row>
    <row r="56" spans="1:25" ht="15.5" x14ac:dyDescent="0.35">
      <c r="A56" s="4">
        <v>44979</v>
      </c>
      <c r="B56" s="5">
        <f t="shared" si="58"/>
        <v>10000</v>
      </c>
      <c r="C56" s="5">
        <f t="shared" si="59"/>
        <v>0</v>
      </c>
      <c r="D56" s="5">
        <f t="shared" si="60"/>
        <v>0</v>
      </c>
      <c r="E56" s="6">
        <f t="shared" si="61"/>
        <v>10000</v>
      </c>
      <c r="F56" s="5">
        <v>0</v>
      </c>
      <c r="G56" s="5">
        <v>0</v>
      </c>
      <c r="H56" s="5">
        <v>0</v>
      </c>
      <c r="I56" s="6">
        <f t="shared" si="62"/>
        <v>0</v>
      </c>
      <c r="J56" s="5">
        <v>0</v>
      </c>
      <c r="K56" s="5">
        <v>0</v>
      </c>
      <c r="L56" s="5">
        <v>0</v>
      </c>
      <c r="M56" s="6">
        <f t="shared" si="63"/>
        <v>0</v>
      </c>
      <c r="N56" s="5">
        <v>0</v>
      </c>
      <c r="O56" s="5">
        <v>0</v>
      </c>
      <c r="P56" s="5">
        <v>0</v>
      </c>
      <c r="Q56" s="6">
        <f t="shared" si="64"/>
        <v>0</v>
      </c>
      <c r="R56" s="5">
        <v>0</v>
      </c>
      <c r="S56" s="5">
        <v>0</v>
      </c>
      <c r="T56" s="5">
        <v>0</v>
      </c>
      <c r="U56" s="6">
        <f t="shared" si="65"/>
        <v>0</v>
      </c>
      <c r="V56" s="8">
        <v>10000</v>
      </c>
      <c r="W56" s="5">
        <v>0</v>
      </c>
      <c r="X56" s="5">
        <v>0</v>
      </c>
      <c r="Y56" s="6">
        <f t="shared" si="66"/>
        <v>10000</v>
      </c>
    </row>
    <row r="57" spans="1:25" ht="15.5" x14ac:dyDescent="0.35">
      <c r="A57" s="4">
        <v>45007</v>
      </c>
      <c r="B57" s="5">
        <f t="shared" si="58"/>
        <v>0</v>
      </c>
      <c r="C57" s="5">
        <f t="shared" si="59"/>
        <v>0</v>
      </c>
      <c r="D57" s="5">
        <f t="shared" si="60"/>
        <v>0</v>
      </c>
      <c r="E57" s="6">
        <f t="shared" si="61"/>
        <v>0</v>
      </c>
      <c r="F57" s="5">
        <v>0</v>
      </c>
      <c r="G57" s="5">
        <v>0</v>
      </c>
      <c r="H57" s="5">
        <v>0</v>
      </c>
      <c r="I57" s="6">
        <f t="shared" si="62"/>
        <v>0</v>
      </c>
      <c r="J57" s="5">
        <v>0</v>
      </c>
      <c r="K57" s="5">
        <v>0</v>
      </c>
      <c r="L57" s="5">
        <v>0</v>
      </c>
      <c r="M57" s="6">
        <f t="shared" si="63"/>
        <v>0</v>
      </c>
      <c r="N57" s="5">
        <v>0</v>
      </c>
      <c r="O57" s="5">
        <v>0</v>
      </c>
      <c r="P57" s="5">
        <v>0</v>
      </c>
      <c r="Q57" s="6">
        <f t="shared" si="64"/>
        <v>0</v>
      </c>
      <c r="R57" s="5">
        <v>0</v>
      </c>
      <c r="S57" s="5">
        <v>0</v>
      </c>
      <c r="T57" s="5">
        <v>0</v>
      </c>
      <c r="U57" s="6">
        <f t="shared" si="65"/>
        <v>0</v>
      </c>
      <c r="V57" s="8">
        <v>0</v>
      </c>
      <c r="W57" s="5">
        <v>0</v>
      </c>
      <c r="X57" s="5">
        <v>0</v>
      </c>
      <c r="Y57" s="6">
        <f t="shared" si="66"/>
        <v>0</v>
      </c>
    </row>
    <row r="58" spans="1:25" ht="15.5" x14ac:dyDescent="0.35">
      <c r="A58" s="4">
        <v>45038</v>
      </c>
      <c r="B58" s="5">
        <f t="shared" si="58"/>
        <v>0</v>
      </c>
      <c r="C58" s="5">
        <f t="shared" si="59"/>
        <v>0</v>
      </c>
      <c r="D58" s="5">
        <f t="shared" si="60"/>
        <v>0</v>
      </c>
      <c r="E58" s="6">
        <f t="shared" si="61"/>
        <v>0</v>
      </c>
      <c r="F58" s="5">
        <v>0</v>
      </c>
      <c r="G58" s="5">
        <v>0</v>
      </c>
      <c r="H58" s="5">
        <v>0</v>
      </c>
      <c r="I58" s="6">
        <f t="shared" si="62"/>
        <v>0</v>
      </c>
      <c r="J58" s="5">
        <v>0</v>
      </c>
      <c r="K58" s="5">
        <v>0</v>
      </c>
      <c r="L58" s="5">
        <v>0</v>
      </c>
      <c r="M58" s="6">
        <f t="shared" si="63"/>
        <v>0</v>
      </c>
      <c r="N58" s="5">
        <v>0</v>
      </c>
      <c r="O58" s="5">
        <v>0</v>
      </c>
      <c r="P58" s="5">
        <v>0</v>
      </c>
      <c r="Q58" s="6">
        <f t="shared" si="64"/>
        <v>0</v>
      </c>
      <c r="R58" s="5">
        <v>0</v>
      </c>
      <c r="S58" s="5">
        <v>0</v>
      </c>
      <c r="T58" s="5">
        <v>0</v>
      </c>
      <c r="U58" s="6">
        <f t="shared" si="65"/>
        <v>0</v>
      </c>
      <c r="V58" s="8">
        <v>0</v>
      </c>
      <c r="W58" s="5">
        <v>0</v>
      </c>
      <c r="X58" s="5">
        <v>0</v>
      </c>
      <c r="Y58" s="6">
        <f t="shared" si="66"/>
        <v>0</v>
      </c>
    </row>
    <row r="59" spans="1:25" ht="15.5" x14ac:dyDescent="0.35">
      <c r="A59" s="4">
        <v>45068</v>
      </c>
      <c r="B59" s="5">
        <f t="shared" si="58"/>
        <v>0</v>
      </c>
      <c r="C59" s="5">
        <f t="shared" si="59"/>
        <v>0</v>
      </c>
      <c r="D59" s="5">
        <f t="shared" si="60"/>
        <v>0</v>
      </c>
      <c r="E59" s="6">
        <f t="shared" si="61"/>
        <v>0</v>
      </c>
      <c r="F59" s="5">
        <v>0</v>
      </c>
      <c r="G59" s="5">
        <v>0</v>
      </c>
      <c r="H59" s="5">
        <v>0</v>
      </c>
      <c r="I59" s="6">
        <f t="shared" si="62"/>
        <v>0</v>
      </c>
      <c r="J59" s="5">
        <v>0</v>
      </c>
      <c r="K59" s="5">
        <v>0</v>
      </c>
      <c r="L59" s="5">
        <v>0</v>
      </c>
      <c r="M59" s="6">
        <f t="shared" si="63"/>
        <v>0</v>
      </c>
      <c r="N59" s="5">
        <v>0</v>
      </c>
      <c r="O59" s="5">
        <v>0</v>
      </c>
      <c r="P59" s="5">
        <v>0</v>
      </c>
      <c r="Q59" s="6">
        <f t="shared" si="64"/>
        <v>0</v>
      </c>
      <c r="R59" s="5">
        <v>0</v>
      </c>
      <c r="S59" s="5">
        <v>0</v>
      </c>
      <c r="T59" s="5">
        <v>0</v>
      </c>
      <c r="U59" s="6">
        <f t="shared" si="65"/>
        <v>0</v>
      </c>
      <c r="V59" s="8">
        <v>0</v>
      </c>
      <c r="W59" s="5">
        <v>0</v>
      </c>
      <c r="X59" s="5">
        <v>0</v>
      </c>
      <c r="Y59" s="6">
        <f t="shared" si="66"/>
        <v>0</v>
      </c>
    </row>
    <row r="60" spans="1:25" ht="15.5" x14ac:dyDescent="0.35">
      <c r="A60" s="4">
        <v>45099</v>
      </c>
      <c r="B60" s="5">
        <f t="shared" si="58"/>
        <v>0</v>
      </c>
      <c r="C60" s="5">
        <f t="shared" si="59"/>
        <v>0</v>
      </c>
      <c r="D60" s="5">
        <f t="shared" si="60"/>
        <v>0</v>
      </c>
      <c r="E60" s="6">
        <f t="shared" si="61"/>
        <v>0</v>
      </c>
      <c r="F60" s="5">
        <v>0</v>
      </c>
      <c r="G60" s="5">
        <v>0</v>
      </c>
      <c r="H60" s="5">
        <v>0</v>
      </c>
      <c r="I60" s="6">
        <f t="shared" si="62"/>
        <v>0</v>
      </c>
      <c r="J60" s="5">
        <v>0</v>
      </c>
      <c r="K60" s="5">
        <v>0</v>
      </c>
      <c r="L60" s="5">
        <v>0</v>
      </c>
      <c r="M60" s="6">
        <f t="shared" si="63"/>
        <v>0</v>
      </c>
      <c r="N60" s="5">
        <v>0</v>
      </c>
      <c r="O60" s="5">
        <v>0</v>
      </c>
      <c r="P60" s="5">
        <v>0</v>
      </c>
      <c r="Q60" s="6">
        <f t="shared" si="64"/>
        <v>0</v>
      </c>
      <c r="R60" s="5">
        <v>0</v>
      </c>
      <c r="S60" s="5">
        <v>0</v>
      </c>
      <c r="T60" s="5">
        <v>0</v>
      </c>
      <c r="U60" s="6">
        <f t="shared" si="65"/>
        <v>0</v>
      </c>
      <c r="V60" s="8">
        <v>0</v>
      </c>
      <c r="W60" s="5">
        <v>0</v>
      </c>
      <c r="X60" s="5">
        <v>0</v>
      </c>
      <c r="Y60" s="6">
        <f t="shared" si="66"/>
        <v>0</v>
      </c>
    </row>
    <row r="61" spans="1:25" ht="15.5" x14ac:dyDescent="0.35">
      <c r="A61" s="4">
        <v>45129</v>
      </c>
      <c r="B61" s="5">
        <f t="shared" si="58"/>
        <v>186500</v>
      </c>
      <c r="C61" s="5">
        <f t="shared" si="59"/>
        <v>0</v>
      </c>
      <c r="D61" s="5">
        <f t="shared" si="60"/>
        <v>0</v>
      </c>
      <c r="E61" s="6">
        <f t="shared" si="61"/>
        <v>186500</v>
      </c>
      <c r="F61" s="5">
        <v>0</v>
      </c>
      <c r="G61" s="5">
        <v>0</v>
      </c>
      <c r="H61" s="5">
        <v>0</v>
      </c>
      <c r="I61" s="6">
        <f t="shared" si="62"/>
        <v>0</v>
      </c>
      <c r="J61" s="5">
        <v>0</v>
      </c>
      <c r="K61" s="5">
        <v>0</v>
      </c>
      <c r="L61" s="5">
        <v>0</v>
      </c>
      <c r="M61" s="6">
        <f t="shared" si="63"/>
        <v>0</v>
      </c>
      <c r="N61" s="5">
        <v>0</v>
      </c>
      <c r="O61" s="5">
        <v>0</v>
      </c>
      <c r="P61" s="5">
        <v>0</v>
      </c>
      <c r="Q61" s="6">
        <f t="shared" si="64"/>
        <v>0</v>
      </c>
      <c r="R61" s="5">
        <v>0</v>
      </c>
      <c r="S61" s="5">
        <v>0</v>
      </c>
      <c r="T61" s="5">
        <v>0</v>
      </c>
      <c r="U61" s="6">
        <f t="shared" si="65"/>
        <v>0</v>
      </c>
      <c r="V61" s="8">
        <v>186500</v>
      </c>
      <c r="W61" s="5">
        <v>0</v>
      </c>
      <c r="X61" s="5">
        <v>0</v>
      </c>
      <c r="Y61" s="6">
        <f t="shared" si="66"/>
        <v>186500</v>
      </c>
    </row>
    <row r="62" spans="1:25" ht="15.5" x14ac:dyDescent="0.35">
      <c r="A62" s="4">
        <v>45160</v>
      </c>
      <c r="B62" s="5">
        <f>SUM(F62,J62,N62,R62,V62)</f>
        <v>0</v>
      </c>
      <c r="C62" s="5">
        <f t="shared" si="59"/>
        <v>0</v>
      </c>
      <c r="D62" s="5">
        <f t="shared" si="60"/>
        <v>0</v>
      </c>
      <c r="E62" s="6">
        <f t="shared" si="61"/>
        <v>0</v>
      </c>
      <c r="F62" s="5">
        <v>0</v>
      </c>
      <c r="G62" s="5">
        <v>0</v>
      </c>
      <c r="H62" s="5">
        <v>0</v>
      </c>
      <c r="I62" s="6">
        <f t="shared" si="62"/>
        <v>0</v>
      </c>
      <c r="J62" s="5">
        <v>0</v>
      </c>
      <c r="K62" s="5">
        <v>0</v>
      </c>
      <c r="L62" s="5">
        <v>0</v>
      </c>
      <c r="M62" s="6">
        <f t="shared" si="63"/>
        <v>0</v>
      </c>
      <c r="N62" s="5">
        <v>0</v>
      </c>
      <c r="O62" s="5">
        <v>0</v>
      </c>
      <c r="P62" s="5">
        <v>0</v>
      </c>
      <c r="Q62" s="6">
        <f t="shared" si="64"/>
        <v>0</v>
      </c>
      <c r="R62" s="5">
        <v>0</v>
      </c>
      <c r="S62" s="5">
        <v>0</v>
      </c>
      <c r="T62" s="5">
        <v>0</v>
      </c>
      <c r="U62" s="6">
        <f t="shared" si="65"/>
        <v>0</v>
      </c>
      <c r="V62" s="8">
        <v>0</v>
      </c>
      <c r="W62" s="5">
        <v>0</v>
      </c>
      <c r="X62" s="5">
        <v>0</v>
      </c>
      <c r="Y62" s="6">
        <f t="shared" si="66"/>
        <v>0</v>
      </c>
    </row>
    <row r="63" spans="1:25" ht="15.5" x14ac:dyDescent="0.35">
      <c r="A63" s="4">
        <v>45191</v>
      </c>
      <c r="B63" s="5">
        <f t="shared" ref="B63:C67" si="67">SUM(F63,J63,N63,R63,V63)</f>
        <v>0</v>
      </c>
      <c r="C63" s="5">
        <f t="shared" si="67"/>
        <v>0</v>
      </c>
      <c r="D63" s="5">
        <f>SUM(H63,L63,P63,T63,X63)</f>
        <v>0</v>
      </c>
      <c r="E63" s="6">
        <f t="shared" ref="E63" si="68">SUM(B63:D63)</f>
        <v>0</v>
      </c>
      <c r="F63" s="5">
        <v>0</v>
      </c>
      <c r="G63" s="5">
        <v>0</v>
      </c>
      <c r="H63" s="5">
        <v>0</v>
      </c>
      <c r="I63" s="6">
        <f t="shared" ref="I63:I67" si="69">SUM(F63:H63)</f>
        <v>0</v>
      </c>
      <c r="J63" s="5">
        <v>0</v>
      </c>
      <c r="K63" s="5">
        <v>0</v>
      </c>
      <c r="L63" s="5">
        <v>0</v>
      </c>
      <c r="M63" s="6">
        <f t="shared" ref="M63:M67" si="70">SUM(J63:L63)</f>
        <v>0</v>
      </c>
      <c r="N63" s="5">
        <v>0</v>
      </c>
      <c r="O63" s="5">
        <v>0</v>
      </c>
      <c r="P63" s="5">
        <v>0</v>
      </c>
      <c r="Q63" s="6">
        <f t="shared" ref="Q63:Q67" si="71">SUM(N63:P63)</f>
        <v>0</v>
      </c>
      <c r="R63" s="5">
        <v>0</v>
      </c>
      <c r="S63" s="5">
        <v>0</v>
      </c>
      <c r="T63" s="5">
        <v>0</v>
      </c>
      <c r="U63" s="6">
        <f t="shared" ref="U63:U67" si="72">SUM(R63:T63)</f>
        <v>0</v>
      </c>
      <c r="V63" s="8">
        <v>0</v>
      </c>
      <c r="W63" s="5">
        <v>0</v>
      </c>
      <c r="X63" s="5">
        <v>0</v>
      </c>
      <c r="Y63" s="6">
        <f t="shared" ref="Y63" si="73">SUM(V63:X63)</f>
        <v>0</v>
      </c>
    </row>
    <row r="64" spans="1:25" ht="15.5" x14ac:dyDescent="0.35">
      <c r="A64" s="4">
        <v>45221</v>
      </c>
      <c r="B64" s="5">
        <f t="shared" si="67"/>
        <v>0</v>
      </c>
      <c r="C64" s="5">
        <f t="shared" si="67"/>
        <v>0</v>
      </c>
      <c r="D64" s="5">
        <f>SUM(H64,L64,P64,T64,X64)</f>
        <v>0</v>
      </c>
      <c r="E64" s="6">
        <f>SUM(B64:D64)</f>
        <v>0</v>
      </c>
      <c r="F64" s="5">
        <v>0</v>
      </c>
      <c r="G64" s="5">
        <v>0</v>
      </c>
      <c r="H64" s="5">
        <v>0</v>
      </c>
      <c r="I64" s="6">
        <f t="shared" si="69"/>
        <v>0</v>
      </c>
      <c r="J64" s="5">
        <v>0</v>
      </c>
      <c r="K64" s="5">
        <v>0</v>
      </c>
      <c r="L64" s="5">
        <v>0</v>
      </c>
      <c r="M64" s="6">
        <f t="shared" si="70"/>
        <v>0</v>
      </c>
      <c r="N64" s="5">
        <v>0</v>
      </c>
      <c r="O64" s="5">
        <v>0</v>
      </c>
      <c r="P64" s="5">
        <v>0</v>
      </c>
      <c r="Q64" s="6">
        <f t="shared" si="71"/>
        <v>0</v>
      </c>
      <c r="R64" s="5">
        <v>0</v>
      </c>
      <c r="S64" s="5">
        <v>0</v>
      </c>
      <c r="T64" s="5">
        <v>0</v>
      </c>
      <c r="U64" s="6">
        <f t="shared" si="72"/>
        <v>0</v>
      </c>
      <c r="V64" s="5">
        <v>0</v>
      </c>
      <c r="W64" s="5">
        <v>0</v>
      </c>
      <c r="X64" s="5">
        <v>0</v>
      </c>
      <c r="Y64" s="14">
        <v>0</v>
      </c>
    </row>
    <row r="65" spans="1:25" ht="15.5" x14ac:dyDescent="0.35">
      <c r="A65" s="4">
        <v>45252</v>
      </c>
      <c r="B65" s="5">
        <f t="shared" si="67"/>
        <v>0</v>
      </c>
      <c r="C65" s="5">
        <f t="shared" si="67"/>
        <v>0</v>
      </c>
      <c r="D65" s="5">
        <f>SUM(H65,L65,P65,T65,X65)</f>
        <v>0</v>
      </c>
      <c r="E65" s="6">
        <f>SUM(B65:D65)</f>
        <v>0</v>
      </c>
      <c r="F65" s="5">
        <v>0</v>
      </c>
      <c r="G65" s="5">
        <v>0</v>
      </c>
      <c r="H65" s="5">
        <v>0</v>
      </c>
      <c r="I65" s="6">
        <f t="shared" si="69"/>
        <v>0</v>
      </c>
      <c r="J65" s="5">
        <v>0</v>
      </c>
      <c r="K65" s="5">
        <v>0</v>
      </c>
      <c r="L65" s="5">
        <v>0</v>
      </c>
      <c r="M65" s="6">
        <f t="shared" si="70"/>
        <v>0</v>
      </c>
      <c r="N65" s="5">
        <v>0</v>
      </c>
      <c r="O65" s="5">
        <v>0</v>
      </c>
      <c r="P65" s="5">
        <v>0</v>
      </c>
      <c r="Q65" s="6">
        <f t="shared" si="71"/>
        <v>0</v>
      </c>
      <c r="R65" s="5">
        <v>0</v>
      </c>
      <c r="S65" s="5">
        <v>0</v>
      </c>
      <c r="T65" s="5">
        <v>0</v>
      </c>
      <c r="U65" s="6">
        <f t="shared" si="72"/>
        <v>0</v>
      </c>
      <c r="V65" s="5">
        <v>0</v>
      </c>
      <c r="W65" s="5">
        <v>0</v>
      </c>
      <c r="X65" s="5">
        <v>0</v>
      </c>
      <c r="Y65" s="14">
        <v>0</v>
      </c>
    </row>
    <row r="66" spans="1:25" ht="15.5" x14ac:dyDescent="0.35">
      <c r="A66" s="4">
        <v>45282</v>
      </c>
      <c r="B66" s="5">
        <f t="shared" si="67"/>
        <v>0</v>
      </c>
      <c r="C66" s="5">
        <f t="shared" si="67"/>
        <v>0</v>
      </c>
      <c r="D66" s="5">
        <f>SUM(H66,L66,P66,T66,X66)</f>
        <v>0</v>
      </c>
      <c r="E66" s="6">
        <f>SUM(B66:D66)</f>
        <v>0</v>
      </c>
      <c r="F66" s="5">
        <v>0</v>
      </c>
      <c r="G66" s="5">
        <v>0</v>
      </c>
      <c r="H66" s="5">
        <v>0</v>
      </c>
      <c r="I66" s="6">
        <f t="shared" si="69"/>
        <v>0</v>
      </c>
      <c r="J66" s="5">
        <v>0</v>
      </c>
      <c r="K66" s="5">
        <v>0</v>
      </c>
      <c r="L66" s="5">
        <v>0</v>
      </c>
      <c r="M66" s="6">
        <f t="shared" si="70"/>
        <v>0</v>
      </c>
      <c r="N66" s="5">
        <v>0</v>
      </c>
      <c r="O66" s="5">
        <v>0</v>
      </c>
      <c r="P66" s="5">
        <v>0</v>
      </c>
      <c r="Q66" s="6">
        <f t="shared" si="71"/>
        <v>0</v>
      </c>
      <c r="R66" s="5">
        <v>0</v>
      </c>
      <c r="S66" s="5">
        <v>0</v>
      </c>
      <c r="T66" s="5">
        <v>0</v>
      </c>
      <c r="U66" s="6">
        <f t="shared" si="72"/>
        <v>0</v>
      </c>
      <c r="V66" s="5">
        <v>0</v>
      </c>
      <c r="W66" s="5">
        <v>0</v>
      </c>
      <c r="X66" s="5">
        <v>0</v>
      </c>
      <c r="Y66" s="5">
        <v>0</v>
      </c>
    </row>
    <row r="67" spans="1:25" ht="15.5" x14ac:dyDescent="0.35">
      <c r="A67" s="4">
        <v>45313</v>
      </c>
      <c r="B67" s="5">
        <f t="shared" si="67"/>
        <v>0</v>
      </c>
      <c r="C67" s="5">
        <f t="shared" si="67"/>
        <v>0</v>
      </c>
      <c r="D67" s="5">
        <f>SUM(H67,L67,P67,T67,X67)</f>
        <v>0</v>
      </c>
      <c r="E67" s="5">
        <f>SUM(I67,M67,Q67,U67,Y67)</f>
        <v>0</v>
      </c>
      <c r="F67" s="5">
        <v>0</v>
      </c>
      <c r="G67" s="5">
        <v>0</v>
      </c>
      <c r="H67" s="5">
        <v>0</v>
      </c>
      <c r="I67" s="6">
        <f t="shared" si="69"/>
        <v>0</v>
      </c>
      <c r="J67" s="5">
        <v>0</v>
      </c>
      <c r="K67" s="5">
        <v>0</v>
      </c>
      <c r="L67" s="5">
        <v>0</v>
      </c>
      <c r="M67" s="6">
        <f t="shared" si="70"/>
        <v>0</v>
      </c>
      <c r="N67" s="5">
        <v>0</v>
      </c>
      <c r="O67" s="5">
        <v>0</v>
      </c>
      <c r="P67" s="5">
        <v>0</v>
      </c>
      <c r="Q67" s="6">
        <f t="shared" si="71"/>
        <v>0</v>
      </c>
      <c r="R67" s="5">
        <v>0</v>
      </c>
      <c r="S67" s="5">
        <v>0</v>
      </c>
      <c r="T67" s="5">
        <v>0</v>
      </c>
      <c r="U67" s="6">
        <f t="shared" si="72"/>
        <v>0</v>
      </c>
      <c r="V67" s="5">
        <v>0</v>
      </c>
      <c r="W67" s="5">
        <v>0</v>
      </c>
      <c r="X67" s="5">
        <v>0</v>
      </c>
      <c r="Y67" s="5">
        <v>0</v>
      </c>
    </row>
    <row r="68" spans="1:25" ht="15.5" x14ac:dyDescent="0.35">
      <c r="A68" s="9"/>
      <c r="B68" s="10"/>
      <c r="C68" s="10"/>
      <c r="D68" s="10"/>
      <c r="E68" s="11"/>
      <c r="F68" s="10"/>
      <c r="G68" s="10"/>
      <c r="H68" s="10"/>
      <c r="I68" s="11"/>
      <c r="J68" s="10"/>
      <c r="K68" s="10"/>
      <c r="L68" s="10"/>
      <c r="M68" s="11"/>
      <c r="N68" s="10"/>
      <c r="O68" s="10"/>
      <c r="P68" s="10"/>
      <c r="Q68" s="11"/>
      <c r="R68" s="10"/>
      <c r="S68" s="10"/>
      <c r="T68" s="10"/>
      <c r="U68" s="11"/>
      <c r="V68" s="10"/>
      <c r="W68" s="10"/>
      <c r="X68" s="10"/>
      <c r="Y68" s="11"/>
    </row>
    <row r="69" spans="1:25" ht="15.5" x14ac:dyDescent="0.35">
      <c r="A69" s="9"/>
      <c r="B69" s="10"/>
      <c r="C69" s="10"/>
      <c r="D69" s="10"/>
      <c r="E69" s="11"/>
      <c r="F69" s="10"/>
      <c r="G69" s="10"/>
      <c r="H69" s="10"/>
      <c r="I69" s="11"/>
      <c r="J69" s="10"/>
      <c r="K69" s="10"/>
      <c r="L69" s="10"/>
      <c r="M69" s="11"/>
      <c r="N69" s="10"/>
      <c r="O69" s="10"/>
      <c r="P69" s="10"/>
      <c r="Q69" s="11"/>
      <c r="R69" s="10"/>
      <c r="S69" s="10"/>
      <c r="T69" s="10"/>
      <c r="U69" s="11"/>
      <c r="V69" s="10"/>
      <c r="W69" s="10"/>
      <c r="X69" s="10"/>
      <c r="Y69" s="11"/>
    </row>
    <row r="70" spans="1:25" ht="15.5" x14ac:dyDescent="0.35">
      <c r="A70" s="9"/>
      <c r="B70" s="10"/>
      <c r="C70" s="10"/>
      <c r="D70" s="10"/>
      <c r="E70" s="11"/>
      <c r="F70" s="10"/>
      <c r="G70" s="10"/>
      <c r="H70" s="10"/>
      <c r="I70" s="11"/>
      <c r="J70" s="10"/>
      <c r="K70" s="10"/>
      <c r="L70" s="10"/>
      <c r="M70" s="11"/>
      <c r="N70" s="10"/>
      <c r="O70" s="10"/>
      <c r="P70" s="10"/>
      <c r="Q70" s="11"/>
      <c r="R70" s="10"/>
      <c r="S70" s="10"/>
      <c r="T70" s="10"/>
      <c r="U70" s="11"/>
      <c r="V70" s="10"/>
      <c r="W70" s="10"/>
      <c r="X70" s="10"/>
      <c r="Y70" s="11"/>
    </row>
    <row r="71" spans="1:25" ht="15.5" x14ac:dyDescent="0.35">
      <c r="A71" s="9"/>
      <c r="B71" s="10"/>
      <c r="C71" s="10"/>
      <c r="D71" s="10"/>
      <c r="E71" s="11"/>
      <c r="F71" s="10"/>
      <c r="G71" s="10"/>
      <c r="H71" s="10"/>
      <c r="I71" s="11"/>
      <c r="J71" s="10"/>
      <c r="K71" s="10"/>
      <c r="L71" s="10"/>
      <c r="M71" s="11"/>
      <c r="N71" s="10"/>
      <c r="O71" s="10"/>
      <c r="P71" s="10"/>
      <c r="Q71" s="11"/>
      <c r="R71" s="10"/>
      <c r="S71" s="10"/>
      <c r="T71" s="10"/>
      <c r="U71" s="11"/>
      <c r="V71" s="10"/>
      <c r="W71" s="10"/>
      <c r="X71" s="10"/>
      <c r="Y71" s="11"/>
    </row>
    <row r="72" spans="1:25" ht="15.5" x14ac:dyDescent="0.35">
      <c r="A72" s="9"/>
      <c r="B72" s="10"/>
      <c r="C72" s="10"/>
      <c r="D72" s="10"/>
      <c r="E72" s="11"/>
      <c r="F72" s="10"/>
      <c r="G72" s="10"/>
      <c r="H72" s="10"/>
      <c r="I72" s="11"/>
      <c r="J72" s="10"/>
      <c r="K72" s="10"/>
      <c r="L72" s="10"/>
      <c r="M72" s="11"/>
      <c r="N72" s="10"/>
      <c r="O72" s="10"/>
      <c r="P72" s="10"/>
      <c r="Q72" s="11"/>
      <c r="R72" s="10"/>
      <c r="S72" s="10"/>
      <c r="T72" s="10"/>
      <c r="U72" s="11"/>
      <c r="V72" s="10"/>
      <c r="W72" s="10"/>
      <c r="X72" s="10"/>
      <c r="Y72" s="11"/>
    </row>
    <row r="73" spans="1:25" ht="15.5" x14ac:dyDescent="0.35">
      <c r="A73" s="9"/>
      <c r="B73" s="10"/>
      <c r="C73" s="10"/>
      <c r="D73" s="10"/>
      <c r="E73" s="11"/>
      <c r="F73" s="10"/>
      <c r="G73" s="10"/>
      <c r="H73" s="10"/>
      <c r="I73" s="11"/>
      <c r="J73" s="10"/>
      <c r="K73" s="10"/>
      <c r="L73" s="10"/>
      <c r="M73" s="11"/>
      <c r="N73" s="10"/>
      <c r="O73" s="10"/>
      <c r="P73" s="10"/>
      <c r="Q73" s="11"/>
      <c r="R73" s="10"/>
      <c r="S73" s="10"/>
      <c r="T73" s="10"/>
      <c r="U73" s="11"/>
      <c r="V73" s="10"/>
      <c r="W73" s="10"/>
      <c r="X73" s="10"/>
      <c r="Y73" s="11"/>
    </row>
    <row r="74" spans="1:25" ht="15.5" x14ac:dyDescent="0.35">
      <c r="A74" s="9"/>
      <c r="B74" s="10"/>
      <c r="C74" s="10"/>
      <c r="D74" s="10"/>
      <c r="E74" s="11"/>
      <c r="F74" s="10"/>
      <c r="G74" s="10"/>
      <c r="H74" s="10"/>
      <c r="I74" s="11"/>
      <c r="J74" s="10"/>
      <c r="K74" s="10"/>
      <c r="L74" s="10"/>
      <c r="M74" s="11"/>
      <c r="N74" s="10"/>
      <c r="O74" s="10"/>
      <c r="P74" s="10"/>
      <c r="Q74" s="11"/>
      <c r="R74" s="10"/>
      <c r="S74" s="10"/>
      <c r="T74" s="10"/>
      <c r="U74" s="11"/>
      <c r="V74" s="10"/>
      <c r="W74" s="10"/>
      <c r="X74" s="10"/>
      <c r="Y74" s="11"/>
    </row>
    <row r="75" spans="1:25" ht="16" thickBot="1" x14ac:dyDescent="0.4">
      <c r="A75" s="9"/>
      <c r="B75" s="10"/>
      <c r="C75" s="10"/>
      <c r="D75" s="10"/>
      <c r="E75" s="11"/>
      <c r="F75" s="10"/>
      <c r="G75" s="10"/>
      <c r="H75" s="10"/>
      <c r="I75" s="11"/>
      <c r="J75" s="10"/>
      <c r="K75" s="10"/>
      <c r="L75" s="10"/>
      <c r="M75" s="11"/>
      <c r="N75" s="10"/>
      <c r="O75" s="10"/>
      <c r="P75" s="10"/>
      <c r="Q75" s="11"/>
      <c r="R75" s="10"/>
      <c r="S75" s="10"/>
      <c r="T75" s="10"/>
      <c r="U75" s="11"/>
      <c r="V75" s="10"/>
      <c r="W75" s="10"/>
      <c r="X75" s="10"/>
      <c r="Y75" s="11"/>
    </row>
    <row r="76" spans="1:25" ht="16" thickBot="1" x14ac:dyDescent="0.4">
      <c r="A76" s="112" t="s">
        <v>22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</row>
    <row r="77" spans="1:25" ht="15.5" x14ac:dyDescent="0.35">
      <c r="A77" s="115" t="s">
        <v>4</v>
      </c>
      <c r="B77" s="115"/>
      <c r="C77" s="115"/>
      <c r="D77" s="115"/>
      <c r="E77" s="116"/>
      <c r="F77" s="115" t="s">
        <v>7</v>
      </c>
      <c r="G77" s="115"/>
      <c r="H77" s="115"/>
      <c r="I77" s="116"/>
      <c r="J77" s="115" t="s">
        <v>8</v>
      </c>
      <c r="K77" s="115"/>
      <c r="L77" s="115"/>
      <c r="M77" s="116"/>
      <c r="N77" s="115" t="s">
        <v>9</v>
      </c>
      <c r="O77" s="115"/>
      <c r="P77" s="115"/>
      <c r="Q77" s="116"/>
      <c r="R77" s="115" t="s">
        <v>10</v>
      </c>
      <c r="S77" s="115"/>
      <c r="T77" s="115"/>
      <c r="U77" s="116"/>
      <c r="V77" s="117" t="s">
        <v>11</v>
      </c>
      <c r="W77" s="115"/>
      <c r="X77" s="115"/>
      <c r="Y77" s="116"/>
    </row>
    <row r="78" spans="1:25" ht="18" customHeight="1" x14ac:dyDescent="0.35">
      <c r="A78" s="3" t="s">
        <v>5</v>
      </c>
      <c r="B78" s="30" t="s">
        <v>6</v>
      </c>
      <c r="C78" s="30" t="s">
        <v>2</v>
      </c>
      <c r="D78" s="30" t="s">
        <v>3</v>
      </c>
      <c r="E78" s="33" t="s">
        <v>4</v>
      </c>
      <c r="F78" s="30" t="s">
        <v>6</v>
      </c>
      <c r="G78" s="30" t="s">
        <v>2</v>
      </c>
      <c r="H78" s="30" t="s">
        <v>3</v>
      </c>
      <c r="I78" s="33" t="s">
        <v>4</v>
      </c>
      <c r="J78" s="30" t="s">
        <v>6</v>
      </c>
      <c r="K78" s="30" t="s">
        <v>2</v>
      </c>
      <c r="L78" s="30" t="s">
        <v>3</v>
      </c>
      <c r="M78" s="33" t="s">
        <v>4</v>
      </c>
      <c r="N78" s="30" t="s">
        <v>6</v>
      </c>
      <c r="O78" s="30" t="s">
        <v>2</v>
      </c>
      <c r="P78" s="30" t="s">
        <v>3</v>
      </c>
      <c r="Q78" s="33" t="s">
        <v>4</v>
      </c>
      <c r="R78" s="30" t="s">
        <v>6</v>
      </c>
      <c r="S78" s="30" t="s">
        <v>2</v>
      </c>
      <c r="T78" s="30" t="s">
        <v>3</v>
      </c>
      <c r="U78" s="33" t="s">
        <v>4</v>
      </c>
      <c r="V78" s="34" t="s">
        <v>6</v>
      </c>
      <c r="W78" s="30" t="s">
        <v>2</v>
      </c>
      <c r="X78" s="30" t="s">
        <v>3</v>
      </c>
      <c r="Y78" s="33" t="s">
        <v>4</v>
      </c>
    </row>
    <row r="79" spans="1:25" ht="15.5" x14ac:dyDescent="0.35">
      <c r="A79" s="4">
        <v>44948</v>
      </c>
      <c r="B79" s="5">
        <f t="shared" ref="B79:B86" si="74">SUM(F79,J79,N79,R79,V79)</f>
        <v>0</v>
      </c>
      <c r="C79" s="5">
        <f t="shared" ref="C79:C86" si="75">SUM(G79,K79,O79,S79,W79)</f>
        <v>0</v>
      </c>
      <c r="D79" s="5">
        <f t="shared" ref="D79:D86" si="76">SUM(H79,L79,P79,T79,X79)</f>
        <v>0</v>
      </c>
      <c r="E79" s="6">
        <f t="shared" ref="E79:E86" si="77">SUM(B79:D79)</f>
        <v>0</v>
      </c>
      <c r="F79" s="5">
        <v>0</v>
      </c>
      <c r="G79" s="5">
        <v>0</v>
      </c>
      <c r="H79" s="5">
        <v>0</v>
      </c>
      <c r="I79" s="6">
        <f t="shared" ref="I79:I86" si="78">SUM(F79:H79)</f>
        <v>0</v>
      </c>
      <c r="J79" s="5">
        <v>0</v>
      </c>
      <c r="K79" s="5">
        <v>0</v>
      </c>
      <c r="L79" s="5">
        <v>0</v>
      </c>
      <c r="M79" s="6">
        <f t="shared" ref="M79:M86" si="79">SUM(J79:L79)</f>
        <v>0</v>
      </c>
      <c r="N79" s="5">
        <v>0</v>
      </c>
      <c r="O79" s="5">
        <v>0</v>
      </c>
      <c r="P79" s="5">
        <v>0</v>
      </c>
      <c r="Q79" s="6">
        <f t="shared" ref="Q79:Q86" si="80">SUM(N79:P79)</f>
        <v>0</v>
      </c>
      <c r="R79" s="5">
        <v>0</v>
      </c>
      <c r="S79" s="5">
        <v>0</v>
      </c>
      <c r="T79" s="5">
        <v>0</v>
      </c>
      <c r="U79" s="6">
        <f t="shared" ref="U79:U86" si="81">SUM(R79:T79)</f>
        <v>0</v>
      </c>
      <c r="V79" s="8">
        <v>0</v>
      </c>
      <c r="W79" s="5">
        <v>0</v>
      </c>
      <c r="X79" s="5">
        <v>0</v>
      </c>
      <c r="Y79" s="6">
        <f t="shared" ref="Y79:Y86" si="82">SUM(V79:X79)</f>
        <v>0</v>
      </c>
    </row>
    <row r="80" spans="1:25" ht="15.5" x14ac:dyDescent="0.35">
      <c r="A80" s="4">
        <v>44979</v>
      </c>
      <c r="B80" s="5">
        <f t="shared" si="74"/>
        <v>0</v>
      </c>
      <c r="C80" s="5">
        <f t="shared" si="75"/>
        <v>0</v>
      </c>
      <c r="D80" s="5">
        <f t="shared" si="76"/>
        <v>0</v>
      </c>
      <c r="E80" s="6">
        <f t="shared" si="77"/>
        <v>0</v>
      </c>
      <c r="F80" s="5">
        <v>0</v>
      </c>
      <c r="G80" s="5">
        <v>0</v>
      </c>
      <c r="H80" s="5">
        <v>0</v>
      </c>
      <c r="I80" s="6">
        <f t="shared" si="78"/>
        <v>0</v>
      </c>
      <c r="J80" s="5">
        <v>0</v>
      </c>
      <c r="K80" s="5">
        <v>0</v>
      </c>
      <c r="L80" s="5">
        <v>0</v>
      </c>
      <c r="M80" s="6">
        <f t="shared" si="79"/>
        <v>0</v>
      </c>
      <c r="N80" s="5">
        <v>0</v>
      </c>
      <c r="O80" s="5">
        <v>0</v>
      </c>
      <c r="P80" s="5">
        <v>0</v>
      </c>
      <c r="Q80" s="6">
        <f t="shared" si="80"/>
        <v>0</v>
      </c>
      <c r="R80" s="5">
        <v>0</v>
      </c>
      <c r="S80" s="5">
        <v>0</v>
      </c>
      <c r="T80" s="5">
        <v>0</v>
      </c>
      <c r="U80" s="6">
        <f t="shared" si="81"/>
        <v>0</v>
      </c>
      <c r="V80" s="8">
        <v>0</v>
      </c>
      <c r="W80" s="5">
        <v>0</v>
      </c>
      <c r="X80" s="5">
        <v>0</v>
      </c>
      <c r="Y80" s="6">
        <f t="shared" si="82"/>
        <v>0</v>
      </c>
    </row>
    <row r="81" spans="1:25" ht="15.5" x14ac:dyDescent="0.35">
      <c r="A81" s="4">
        <v>45007</v>
      </c>
      <c r="B81" s="5">
        <f t="shared" si="74"/>
        <v>0</v>
      </c>
      <c r="C81" s="5">
        <f t="shared" si="75"/>
        <v>0</v>
      </c>
      <c r="D81" s="5">
        <f t="shared" si="76"/>
        <v>0</v>
      </c>
      <c r="E81" s="6">
        <f t="shared" si="77"/>
        <v>0</v>
      </c>
      <c r="F81" s="5">
        <v>0</v>
      </c>
      <c r="G81" s="5">
        <v>0</v>
      </c>
      <c r="H81" s="5">
        <v>0</v>
      </c>
      <c r="I81" s="6">
        <f t="shared" si="78"/>
        <v>0</v>
      </c>
      <c r="J81" s="5">
        <v>0</v>
      </c>
      <c r="K81" s="5">
        <v>0</v>
      </c>
      <c r="L81" s="5">
        <v>0</v>
      </c>
      <c r="M81" s="6">
        <f t="shared" si="79"/>
        <v>0</v>
      </c>
      <c r="N81" s="5">
        <v>0</v>
      </c>
      <c r="O81" s="5">
        <v>0</v>
      </c>
      <c r="P81" s="5">
        <v>0</v>
      </c>
      <c r="Q81" s="6">
        <f t="shared" si="80"/>
        <v>0</v>
      </c>
      <c r="R81" s="5">
        <v>0</v>
      </c>
      <c r="S81" s="5">
        <v>0</v>
      </c>
      <c r="T81" s="5">
        <v>0</v>
      </c>
      <c r="U81" s="6">
        <f t="shared" si="81"/>
        <v>0</v>
      </c>
      <c r="V81" s="8">
        <v>0</v>
      </c>
      <c r="W81" s="5">
        <v>0</v>
      </c>
      <c r="X81" s="5">
        <v>0</v>
      </c>
      <c r="Y81" s="6">
        <f t="shared" si="82"/>
        <v>0</v>
      </c>
    </row>
    <row r="82" spans="1:25" ht="15.5" x14ac:dyDescent="0.35">
      <c r="A82" s="4">
        <v>45038</v>
      </c>
      <c r="B82" s="5">
        <f t="shared" si="74"/>
        <v>0</v>
      </c>
      <c r="C82" s="5">
        <f t="shared" si="75"/>
        <v>0</v>
      </c>
      <c r="D82" s="5">
        <f t="shared" si="76"/>
        <v>0</v>
      </c>
      <c r="E82" s="6">
        <f t="shared" si="77"/>
        <v>0</v>
      </c>
      <c r="F82" s="5">
        <v>0</v>
      </c>
      <c r="G82" s="5">
        <v>0</v>
      </c>
      <c r="H82" s="5">
        <v>0</v>
      </c>
      <c r="I82" s="6">
        <f t="shared" si="78"/>
        <v>0</v>
      </c>
      <c r="J82" s="5">
        <v>0</v>
      </c>
      <c r="K82" s="5">
        <v>0</v>
      </c>
      <c r="L82" s="5">
        <v>0</v>
      </c>
      <c r="M82" s="6">
        <f t="shared" si="79"/>
        <v>0</v>
      </c>
      <c r="N82" s="5">
        <v>0</v>
      </c>
      <c r="O82" s="5">
        <v>0</v>
      </c>
      <c r="P82" s="5">
        <v>0</v>
      </c>
      <c r="Q82" s="6">
        <f t="shared" si="80"/>
        <v>0</v>
      </c>
      <c r="R82" s="5">
        <v>0</v>
      </c>
      <c r="S82" s="5">
        <v>0</v>
      </c>
      <c r="T82" s="5">
        <v>0</v>
      </c>
      <c r="U82" s="6">
        <f t="shared" si="81"/>
        <v>0</v>
      </c>
      <c r="V82" s="8">
        <v>0</v>
      </c>
      <c r="W82" s="5">
        <v>0</v>
      </c>
      <c r="X82" s="5">
        <v>0</v>
      </c>
      <c r="Y82" s="6">
        <f t="shared" si="82"/>
        <v>0</v>
      </c>
    </row>
    <row r="83" spans="1:25" ht="15.5" x14ac:dyDescent="0.35">
      <c r="A83" s="4">
        <v>45068</v>
      </c>
      <c r="B83" s="5">
        <f t="shared" si="74"/>
        <v>0</v>
      </c>
      <c r="C83" s="5">
        <f t="shared" si="75"/>
        <v>0</v>
      </c>
      <c r="D83" s="5">
        <f t="shared" si="76"/>
        <v>0</v>
      </c>
      <c r="E83" s="6">
        <f t="shared" si="77"/>
        <v>0</v>
      </c>
      <c r="F83" s="5">
        <v>0</v>
      </c>
      <c r="G83" s="5">
        <v>0</v>
      </c>
      <c r="H83" s="5">
        <v>0</v>
      </c>
      <c r="I83" s="6">
        <f t="shared" si="78"/>
        <v>0</v>
      </c>
      <c r="J83" s="5">
        <v>0</v>
      </c>
      <c r="K83" s="5">
        <v>0</v>
      </c>
      <c r="L83" s="5">
        <v>0</v>
      </c>
      <c r="M83" s="6">
        <f t="shared" si="79"/>
        <v>0</v>
      </c>
      <c r="N83" s="5">
        <v>0</v>
      </c>
      <c r="O83" s="5">
        <v>0</v>
      </c>
      <c r="P83" s="5">
        <v>0</v>
      </c>
      <c r="Q83" s="6">
        <f t="shared" si="80"/>
        <v>0</v>
      </c>
      <c r="R83" s="5">
        <v>0</v>
      </c>
      <c r="S83" s="5">
        <v>0</v>
      </c>
      <c r="T83" s="5">
        <v>0</v>
      </c>
      <c r="U83" s="6">
        <f t="shared" si="81"/>
        <v>0</v>
      </c>
      <c r="V83" s="8">
        <v>0</v>
      </c>
      <c r="W83" s="5">
        <v>0</v>
      </c>
      <c r="X83" s="5">
        <v>0</v>
      </c>
      <c r="Y83" s="6">
        <f t="shared" si="82"/>
        <v>0</v>
      </c>
    </row>
    <row r="84" spans="1:25" ht="15.5" x14ac:dyDescent="0.35">
      <c r="A84" s="4">
        <v>45099</v>
      </c>
      <c r="B84" s="5">
        <f t="shared" si="74"/>
        <v>0</v>
      </c>
      <c r="C84" s="5">
        <f t="shared" si="75"/>
        <v>0</v>
      </c>
      <c r="D84" s="5">
        <f t="shared" si="76"/>
        <v>0</v>
      </c>
      <c r="E84" s="6">
        <f t="shared" si="77"/>
        <v>0</v>
      </c>
      <c r="F84" s="5">
        <v>0</v>
      </c>
      <c r="G84" s="5">
        <v>0</v>
      </c>
      <c r="H84" s="5">
        <v>0</v>
      </c>
      <c r="I84" s="6">
        <f t="shared" si="78"/>
        <v>0</v>
      </c>
      <c r="J84" s="5">
        <v>0</v>
      </c>
      <c r="K84" s="5">
        <v>0</v>
      </c>
      <c r="L84" s="5">
        <v>0</v>
      </c>
      <c r="M84" s="6">
        <f t="shared" si="79"/>
        <v>0</v>
      </c>
      <c r="N84" s="5">
        <v>0</v>
      </c>
      <c r="O84" s="5">
        <v>0</v>
      </c>
      <c r="P84" s="5">
        <v>0</v>
      </c>
      <c r="Q84" s="6">
        <f t="shared" si="80"/>
        <v>0</v>
      </c>
      <c r="R84" s="5">
        <v>0</v>
      </c>
      <c r="S84" s="5">
        <v>0</v>
      </c>
      <c r="T84" s="5">
        <v>0</v>
      </c>
      <c r="U84" s="6">
        <f t="shared" si="81"/>
        <v>0</v>
      </c>
      <c r="V84" s="8">
        <v>0</v>
      </c>
      <c r="W84" s="5">
        <v>0</v>
      </c>
      <c r="X84" s="5">
        <v>0</v>
      </c>
      <c r="Y84" s="6">
        <f t="shared" si="82"/>
        <v>0</v>
      </c>
    </row>
    <row r="85" spans="1:25" ht="15.5" x14ac:dyDescent="0.35">
      <c r="A85" s="4">
        <v>45129</v>
      </c>
      <c r="B85" s="5">
        <f t="shared" si="74"/>
        <v>0</v>
      </c>
      <c r="C85" s="5">
        <f t="shared" si="75"/>
        <v>0</v>
      </c>
      <c r="D85" s="5">
        <f t="shared" si="76"/>
        <v>0</v>
      </c>
      <c r="E85" s="6">
        <f t="shared" si="77"/>
        <v>0</v>
      </c>
      <c r="F85" s="5">
        <v>0</v>
      </c>
      <c r="G85" s="5">
        <v>0</v>
      </c>
      <c r="H85" s="5">
        <v>0</v>
      </c>
      <c r="I85" s="6">
        <f t="shared" si="78"/>
        <v>0</v>
      </c>
      <c r="J85" s="5">
        <v>0</v>
      </c>
      <c r="K85" s="5">
        <v>0</v>
      </c>
      <c r="L85" s="5">
        <v>0</v>
      </c>
      <c r="M85" s="6">
        <f t="shared" si="79"/>
        <v>0</v>
      </c>
      <c r="N85" s="5">
        <v>0</v>
      </c>
      <c r="O85" s="5">
        <v>0</v>
      </c>
      <c r="P85" s="5">
        <v>0</v>
      </c>
      <c r="Q85" s="6">
        <f t="shared" si="80"/>
        <v>0</v>
      </c>
      <c r="R85" s="5">
        <v>0</v>
      </c>
      <c r="S85" s="5">
        <v>0</v>
      </c>
      <c r="T85" s="5">
        <v>0</v>
      </c>
      <c r="U85" s="6">
        <f t="shared" si="81"/>
        <v>0</v>
      </c>
      <c r="V85" s="8">
        <v>0</v>
      </c>
      <c r="W85" s="5">
        <v>0</v>
      </c>
      <c r="X85" s="5">
        <v>0</v>
      </c>
      <c r="Y85" s="6">
        <f t="shared" si="82"/>
        <v>0</v>
      </c>
    </row>
    <row r="86" spans="1:25" ht="15.5" x14ac:dyDescent="0.35">
      <c r="A86" s="4">
        <v>45160</v>
      </c>
      <c r="B86" s="5">
        <f t="shared" si="74"/>
        <v>0</v>
      </c>
      <c r="C86" s="5">
        <f t="shared" si="75"/>
        <v>0</v>
      </c>
      <c r="D86" s="5">
        <f t="shared" si="76"/>
        <v>0</v>
      </c>
      <c r="E86" s="6">
        <f t="shared" si="77"/>
        <v>0</v>
      </c>
      <c r="F86" s="5">
        <v>0</v>
      </c>
      <c r="G86" s="5">
        <v>0</v>
      </c>
      <c r="H86" s="5">
        <v>0</v>
      </c>
      <c r="I86" s="6">
        <f t="shared" si="78"/>
        <v>0</v>
      </c>
      <c r="J86" s="5">
        <v>0</v>
      </c>
      <c r="K86" s="5">
        <v>0</v>
      </c>
      <c r="L86" s="5">
        <v>0</v>
      </c>
      <c r="M86" s="6">
        <f t="shared" si="79"/>
        <v>0</v>
      </c>
      <c r="N86" s="5">
        <v>0</v>
      </c>
      <c r="O86" s="5">
        <v>0</v>
      </c>
      <c r="P86" s="5">
        <v>0</v>
      </c>
      <c r="Q86" s="6">
        <f t="shared" si="80"/>
        <v>0</v>
      </c>
      <c r="R86" s="5">
        <v>0</v>
      </c>
      <c r="S86" s="5">
        <v>0</v>
      </c>
      <c r="T86" s="5">
        <v>0</v>
      </c>
      <c r="U86" s="6">
        <f t="shared" si="81"/>
        <v>0</v>
      </c>
      <c r="V86" s="8">
        <v>0</v>
      </c>
      <c r="W86" s="5">
        <v>0</v>
      </c>
      <c r="X86" s="5">
        <v>0</v>
      </c>
      <c r="Y86" s="6">
        <f t="shared" si="82"/>
        <v>0</v>
      </c>
    </row>
    <row r="87" spans="1:25" ht="15.5" x14ac:dyDescent="0.35">
      <c r="A87" s="4">
        <v>45191</v>
      </c>
      <c r="B87" s="5">
        <f t="shared" ref="B87:D91" si="83">SUM(F87,J87,N87,R87,V87)</f>
        <v>0</v>
      </c>
      <c r="C87" s="5">
        <f t="shared" si="83"/>
        <v>0</v>
      </c>
      <c r="D87" s="5">
        <f t="shared" si="83"/>
        <v>0</v>
      </c>
      <c r="E87" s="6">
        <f t="shared" ref="E87:E88" si="84">SUM(B87:D87)</f>
        <v>0</v>
      </c>
      <c r="F87" s="5">
        <v>0</v>
      </c>
      <c r="G87" s="5">
        <v>0</v>
      </c>
      <c r="H87" s="5">
        <v>0</v>
      </c>
      <c r="I87" s="6">
        <f t="shared" ref="I87:I91" si="85">SUM(F87:H87)</f>
        <v>0</v>
      </c>
      <c r="J87" s="5">
        <v>0</v>
      </c>
      <c r="K87" s="5">
        <v>0</v>
      </c>
      <c r="L87" s="5">
        <v>0</v>
      </c>
      <c r="M87" s="6">
        <f t="shared" ref="M87:M91" si="86">SUM(J87:L87)</f>
        <v>0</v>
      </c>
      <c r="N87" s="5">
        <v>0</v>
      </c>
      <c r="O87" s="5">
        <v>0</v>
      </c>
      <c r="P87" s="5">
        <v>0</v>
      </c>
      <c r="Q87" s="6">
        <f t="shared" ref="Q87:Q91" si="87">SUM(N87:P87)</f>
        <v>0</v>
      </c>
      <c r="R87" s="5">
        <v>0</v>
      </c>
      <c r="S87" s="5">
        <v>0</v>
      </c>
      <c r="T87" s="5">
        <v>0</v>
      </c>
      <c r="U87" s="6">
        <f t="shared" ref="U87" si="88">SUM(R87:T87)</f>
        <v>0</v>
      </c>
      <c r="V87" s="8">
        <v>0</v>
      </c>
      <c r="W87" s="5">
        <v>0</v>
      </c>
      <c r="X87" s="5">
        <v>0</v>
      </c>
      <c r="Y87" s="6">
        <f t="shared" ref="Y87" si="89">SUM(V87:X87)</f>
        <v>0</v>
      </c>
    </row>
    <row r="88" spans="1:25" ht="15.5" x14ac:dyDescent="0.35">
      <c r="A88" s="4">
        <v>45221</v>
      </c>
      <c r="B88" s="5">
        <f t="shared" si="83"/>
        <v>0</v>
      </c>
      <c r="C88" s="5">
        <f t="shared" si="83"/>
        <v>0</v>
      </c>
      <c r="D88" s="5">
        <f t="shared" si="83"/>
        <v>0</v>
      </c>
      <c r="E88" s="6">
        <f t="shared" si="84"/>
        <v>0</v>
      </c>
      <c r="F88" s="5">
        <v>0</v>
      </c>
      <c r="G88" s="5">
        <v>0</v>
      </c>
      <c r="H88" s="5">
        <v>0</v>
      </c>
      <c r="I88" s="6">
        <f t="shared" si="85"/>
        <v>0</v>
      </c>
      <c r="J88" s="5">
        <v>0</v>
      </c>
      <c r="K88" s="5">
        <v>0</v>
      </c>
      <c r="L88" s="5">
        <v>0</v>
      </c>
      <c r="M88" s="6">
        <f t="shared" si="86"/>
        <v>0</v>
      </c>
      <c r="N88" s="5">
        <v>0</v>
      </c>
      <c r="O88" s="5">
        <v>0</v>
      </c>
      <c r="P88" s="5">
        <v>0</v>
      </c>
      <c r="Q88" s="6">
        <f t="shared" si="87"/>
        <v>0</v>
      </c>
      <c r="R88" s="5">
        <v>0</v>
      </c>
      <c r="S88" s="5">
        <v>0</v>
      </c>
      <c r="T88" s="5">
        <v>0</v>
      </c>
      <c r="U88" s="6">
        <v>0</v>
      </c>
      <c r="V88" s="5">
        <v>0</v>
      </c>
      <c r="W88" s="5">
        <v>0</v>
      </c>
      <c r="X88" s="5">
        <v>0</v>
      </c>
      <c r="Y88" s="14">
        <v>0</v>
      </c>
    </row>
    <row r="89" spans="1:25" ht="15.5" x14ac:dyDescent="0.35">
      <c r="A89" s="4">
        <v>45252</v>
      </c>
      <c r="B89" s="5">
        <f t="shared" si="83"/>
        <v>0</v>
      </c>
      <c r="C89" s="5">
        <f t="shared" si="83"/>
        <v>0</v>
      </c>
      <c r="D89" s="5">
        <f t="shared" si="83"/>
        <v>0</v>
      </c>
      <c r="E89" s="6">
        <f>SUM(B89:D89)</f>
        <v>0</v>
      </c>
      <c r="F89" s="5">
        <v>0</v>
      </c>
      <c r="G89" s="5">
        <v>0</v>
      </c>
      <c r="H89" s="5">
        <v>0</v>
      </c>
      <c r="I89" s="6">
        <f t="shared" si="85"/>
        <v>0</v>
      </c>
      <c r="J89" s="5">
        <v>0</v>
      </c>
      <c r="K89" s="5">
        <v>0</v>
      </c>
      <c r="L89" s="5">
        <v>0</v>
      </c>
      <c r="M89" s="6">
        <f t="shared" si="86"/>
        <v>0</v>
      </c>
      <c r="N89" s="5">
        <v>0</v>
      </c>
      <c r="O89" s="5">
        <v>0</v>
      </c>
      <c r="P89" s="5">
        <v>0</v>
      </c>
      <c r="Q89" s="6">
        <f t="shared" si="87"/>
        <v>0</v>
      </c>
      <c r="R89" s="5">
        <v>0</v>
      </c>
      <c r="S89" s="5">
        <v>0</v>
      </c>
      <c r="T89" s="5">
        <v>0</v>
      </c>
      <c r="U89" s="6">
        <v>0</v>
      </c>
      <c r="V89" s="5">
        <v>0</v>
      </c>
      <c r="W89" s="5">
        <v>0</v>
      </c>
      <c r="X89" s="5">
        <v>0</v>
      </c>
      <c r="Y89" s="5">
        <v>0</v>
      </c>
    </row>
    <row r="90" spans="1:25" ht="15.5" x14ac:dyDescent="0.35">
      <c r="A90" s="4">
        <v>45282</v>
      </c>
      <c r="B90" s="5">
        <f t="shared" si="83"/>
        <v>0</v>
      </c>
      <c r="C90" s="5">
        <f t="shared" si="83"/>
        <v>10000</v>
      </c>
      <c r="D90" s="5">
        <f t="shared" si="83"/>
        <v>0</v>
      </c>
      <c r="E90" s="6">
        <f>SUM(B90:D90)</f>
        <v>10000</v>
      </c>
      <c r="F90" s="5">
        <v>0</v>
      </c>
      <c r="G90" s="5">
        <v>0</v>
      </c>
      <c r="H90" s="5">
        <v>0</v>
      </c>
      <c r="I90" s="6">
        <f t="shared" si="85"/>
        <v>0</v>
      </c>
      <c r="J90" s="5">
        <v>0</v>
      </c>
      <c r="K90" s="5">
        <v>0</v>
      </c>
      <c r="L90" s="5">
        <v>0</v>
      </c>
      <c r="M90" s="6">
        <f t="shared" si="86"/>
        <v>0</v>
      </c>
      <c r="N90" s="5">
        <v>0</v>
      </c>
      <c r="O90" s="5">
        <v>0</v>
      </c>
      <c r="P90" s="5">
        <v>0</v>
      </c>
      <c r="Q90" s="6">
        <f t="shared" si="87"/>
        <v>0</v>
      </c>
      <c r="R90" s="5">
        <v>0</v>
      </c>
      <c r="S90" s="5">
        <v>10000</v>
      </c>
      <c r="T90" s="5">
        <v>0</v>
      </c>
      <c r="U90" s="6">
        <v>0</v>
      </c>
      <c r="V90" s="5">
        <v>0</v>
      </c>
      <c r="W90" s="5">
        <v>0</v>
      </c>
      <c r="X90" s="5">
        <v>0</v>
      </c>
      <c r="Y90" s="5">
        <v>0</v>
      </c>
    </row>
    <row r="91" spans="1:25" ht="15.5" x14ac:dyDescent="0.35">
      <c r="A91" s="4">
        <v>45313</v>
      </c>
      <c r="B91" s="5">
        <f t="shared" si="83"/>
        <v>0</v>
      </c>
      <c r="C91" s="5">
        <f t="shared" si="83"/>
        <v>0</v>
      </c>
      <c r="D91" s="5">
        <f t="shared" si="83"/>
        <v>0</v>
      </c>
      <c r="E91" s="6">
        <f>SUM(B91:D91)</f>
        <v>0</v>
      </c>
      <c r="F91" s="5">
        <v>0</v>
      </c>
      <c r="G91" s="5">
        <v>0</v>
      </c>
      <c r="H91" s="5">
        <v>0</v>
      </c>
      <c r="I91" s="6">
        <f t="shared" si="85"/>
        <v>0</v>
      </c>
      <c r="J91" s="5">
        <v>0</v>
      </c>
      <c r="K91" s="5">
        <v>0</v>
      </c>
      <c r="L91" s="5">
        <v>0</v>
      </c>
      <c r="M91" s="6">
        <f t="shared" si="86"/>
        <v>0</v>
      </c>
      <c r="N91" s="5">
        <v>0</v>
      </c>
      <c r="O91" s="5">
        <v>0</v>
      </c>
      <c r="P91" s="5">
        <v>0</v>
      </c>
      <c r="Q91" s="6">
        <f t="shared" si="87"/>
        <v>0</v>
      </c>
      <c r="R91" s="5">
        <v>0</v>
      </c>
      <c r="S91" s="5">
        <v>0</v>
      </c>
      <c r="T91" s="5">
        <v>0</v>
      </c>
      <c r="U91" s="6">
        <v>0</v>
      </c>
      <c r="V91" s="5">
        <v>0</v>
      </c>
      <c r="W91" s="5">
        <v>0</v>
      </c>
      <c r="X91" s="5">
        <v>0</v>
      </c>
      <c r="Y91" s="5">
        <v>0</v>
      </c>
    </row>
    <row r="92" spans="1:25" ht="16" thickBot="1" x14ac:dyDescent="0.4">
      <c r="A92" s="9"/>
      <c r="B92" s="10"/>
      <c r="C92" s="10"/>
      <c r="D92" s="10"/>
      <c r="E92" s="11"/>
      <c r="F92" s="10"/>
      <c r="G92" s="10"/>
      <c r="H92" s="10"/>
      <c r="I92" s="11"/>
      <c r="J92" s="10"/>
      <c r="K92" s="10"/>
      <c r="L92" s="10"/>
      <c r="M92" s="11"/>
      <c r="N92" s="10"/>
      <c r="O92" s="10"/>
      <c r="P92" s="10"/>
      <c r="Q92" s="11"/>
      <c r="R92" s="10"/>
      <c r="S92" s="10"/>
      <c r="T92" s="10"/>
      <c r="U92" s="11"/>
      <c r="V92" s="10"/>
      <c r="W92" s="10"/>
      <c r="X92" s="10"/>
      <c r="Y92" s="11"/>
    </row>
    <row r="93" spans="1:25" ht="16" thickBot="1" x14ac:dyDescent="0.4">
      <c r="A93" s="112" t="s">
        <v>23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5" x14ac:dyDescent="0.35">
      <c r="A94" s="111" t="s">
        <v>17</v>
      </c>
      <c r="B94" s="111"/>
      <c r="C94" s="111"/>
      <c r="D94" s="111"/>
      <c r="E94" s="111"/>
      <c r="F94" s="111"/>
      <c r="H94" s="111" t="s">
        <v>18</v>
      </c>
      <c r="I94" s="111"/>
      <c r="J94" s="111"/>
      <c r="K94" s="111"/>
      <c r="L94" s="111"/>
      <c r="M94" s="111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31" x14ac:dyDescent="0.35">
      <c r="A95" s="3" t="s">
        <v>5</v>
      </c>
      <c r="B95" s="29" t="s">
        <v>0</v>
      </c>
      <c r="C95" s="29" t="s">
        <v>1</v>
      </c>
      <c r="D95" s="30" t="s">
        <v>2</v>
      </c>
      <c r="E95" s="30" t="s">
        <v>3</v>
      </c>
      <c r="F95" s="30" t="s">
        <v>4</v>
      </c>
      <c r="G95" s="2"/>
      <c r="H95" s="36" t="s">
        <v>5</v>
      </c>
      <c r="I95" s="29" t="s">
        <v>0</v>
      </c>
      <c r="J95" s="29" t="s">
        <v>1</v>
      </c>
      <c r="K95" s="29" t="s">
        <v>2</v>
      </c>
      <c r="L95" s="29" t="s">
        <v>3</v>
      </c>
      <c r="M95" s="29" t="s">
        <v>4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.5" x14ac:dyDescent="0.35">
      <c r="A96" s="4">
        <v>44948</v>
      </c>
      <c r="B96" s="5">
        <v>237101</v>
      </c>
      <c r="C96" s="5">
        <v>486921</v>
      </c>
      <c r="D96" s="5">
        <v>0</v>
      </c>
      <c r="E96" s="5">
        <v>0</v>
      </c>
      <c r="F96" s="14">
        <f t="shared" ref="F96:F103" si="90">SUM(B96:E96)</f>
        <v>724022</v>
      </c>
      <c r="H96" s="4">
        <v>44948</v>
      </c>
      <c r="I96" s="5">
        <v>147600</v>
      </c>
      <c r="J96" s="23">
        <v>976107</v>
      </c>
      <c r="K96" s="5">
        <v>0</v>
      </c>
      <c r="L96" s="5">
        <v>0</v>
      </c>
      <c r="M96" s="14">
        <f t="shared" ref="M96" si="91">SUM(I96:L96)</f>
        <v>1123707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.5" x14ac:dyDescent="0.35">
      <c r="A97" s="4">
        <v>44979</v>
      </c>
      <c r="B97" s="5">
        <v>88100</v>
      </c>
      <c r="C97" s="5">
        <v>159904</v>
      </c>
      <c r="D97" s="5">
        <v>0</v>
      </c>
      <c r="E97" s="5">
        <v>30855</v>
      </c>
      <c r="F97" s="14">
        <f t="shared" si="90"/>
        <v>278859</v>
      </c>
      <c r="H97" s="4">
        <v>44979</v>
      </c>
      <c r="I97" s="5">
        <v>125200</v>
      </c>
      <c r="J97" s="23">
        <v>961507</v>
      </c>
      <c r="K97" s="5">
        <v>0</v>
      </c>
      <c r="L97" s="5">
        <v>0</v>
      </c>
      <c r="M97" s="14">
        <f>SUM(I97:L97)</f>
        <v>1086707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.5" x14ac:dyDescent="0.35">
      <c r="A98" s="4">
        <v>45007</v>
      </c>
      <c r="B98" s="5">
        <v>20800</v>
      </c>
      <c r="C98" s="5">
        <v>102792</v>
      </c>
      <c r="D98" s="5">
        <v>0</v>
      </c>
      <c r="E98" s="5">
        <v>0</v>
      </c>
      <c r="F98" s="14">
        <f t="shared" si="90"/>
        <v>123592</v>
      </c>
      <c r="H98" s="4">
        <v>45007</v>
      </c>
      <c r="I98" s="5">
        <v>31800</v>
      </c>
      <c r="J98" s="23">
        <v>1187713</v>
      </c>
      <c r="K98" s="5">
        <v>0</v>
      </c>
      <c r="L98" s="5">
        <v>0</v>
      </c>
      <c r="M98" s="14">
        <f t="shared" ref="M98:M100" si="92">SUM(I98:L98)</f>
        <v>1219513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.5" x14ac:dyDescent="0.35">
      <c r="A99" s="4">
        <v>45038</v>
      </c>
      <c r="B99" s="5">
        <v>65600</v>
      </c>
      <c r="C99" s="5">
        <v>76688</v>
      </c>
      <c r="D99" s="5">
        <v>0</v>
      </c>
      <c r="E99" s="5">
        <v>0</v>
      </c>
      <c r="F99" s="14">
        <f t="shared" si="90"/>
        <v>142288</v>
      </c>
      <c r="H99" s="4">
        <v>45038</v>
      </c>
      <c r="I99" s="5">
        <v>78200</v>
      </c>
      <c r="J99" s="23">
        <v>199448</v>
      </c>
      <c r="K99" s="5">
        <v>0</v>
      </c>
      <c r="L99" s="5">
        <v>0</v>
      </c>
      <c r="M99" s="14">
        <f t="shared" si="92"/>
        <v>277648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.5" x14ac:dyDescent="0.35">
      <c r="A100" s="4">
        <v>45068</v>
      </c>
      <c r="B100" s="5">
        <v>162600</v>
      </c>
      <c r="C100" s="5">
        <v>653273</v>
      </c>
      <c r="D100" s="5">
        <v>0</v>
      </c>
      <c r="E100" s="5">
        <v>64300</v>
      </c>
      <c r="F100" s="14">
        <f t="shared" si="90"/>
        <v>880173</v>
      </c>
      <c r="H100" s="4">
        <v>45068</v>
      </c>
      <c r="I100" s="5">
        <v>101600</v>
      </c>
      <c r="J100" s="23">
        <v>731646</v>
      </c>
      <c r="K100" s="5">
        <v>0</v>
      </c>
      <c r="L100" s="5">
        <v>0</v>
      </c>
      <c r="M100" s="14">
        <f t="shared" si="92"/>
        <v>833246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.5" x14ac:dyDescent="0.35">
      <c r="A101" s="4">
        <v>45099</v>
      </c>
      <c r="B101" s="5">
        <v>178300</v>
      </c>
      <c r="C101" s="5">
        <v>238630</v>
      </c>
      <c r="D101" s="5">
        <v>0</v>
      </c>
      <c r="E101" s="5">
        <v>0</v>
      </c>
      <c r="F101" s="14">
        <f t="shared" si="90"/>
        <v>416930</v>
      </c>
      <c r="H101" s="4">
        <v>45099</v>
      </c>
      <c r="I101" s="5">
        <v>657634</v>
      </c>
      <c r="J101" s="23">
        <v>256366</v>
      </c>
      <c r="K101" s="5">
        <v>0</v>
      </c>
      <c r="L101" s="5">
        <v>0</v>
      </c>
      <c r="M101" s="14">
        <f t="shared" ref="M101:M108" si="93">SUM(I101:L101)</f>
        <v>914000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.5" x14ac:dyDescent="0.35">
      <c r="A102" s="4">
        <v>45129</v>
      </c>
      <c r="B102" s="5">
        <v>134255</v>
      </c>
      <c r="C102" s="5">
        <v>429175</v>
      </c>
      <c r="D102" s="5">
        <v>0</v>
      </c>
      <c r="E102" s="5">
        <v>23513</v>
      </c>
      <c r="F102" s="14">
        <f t="shared" si="90"/>
        <v>586943</v>
      </c>
      <c r="H102" s="4">
        <v>45129</v>
      </c>
      <c r="I102" s="5">
        <v>1723753</v>
      </c>
      <c r="J102" s="23">
        <v>253903</v>
      </c>
      <c r="K102" s="5">
        <v>0</v>
      </c>
      <c r="L102" s="5">
        <v>0</v>
      </c>
      <c r="M102" s="14">
        <f t="shared" si="93"/>
        <v>1977656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.5" x14ac:dyDescent="0.35">
      <c r="A103" s="4">
        <v>45160</v>
      </c>
      <c r="B103" s="5">
        <v>52900</v>
      </c>
      <c r="C103" s="5">
        <v>50899</v>
      </c>
      <c r="D103" s="5">
        <v>0</v>
      </c>
      <c r="E103" s="5">
        <v>0</v>
      </c>
      <c r="F103" s="14">
        <f t="shared" si="90"/>
        <v>103799</v>
      </c>
      <c r="H103" s="4">
        <v>45160</v>
      </c>
      <c r="I103" s="5">
        <v>610893</v>
      </c>
      <c r="J103" s="23">
        <v>1151318</v>
      </c>
      <c r="K103" s="5">
        <v>0</v>
      </c>
      <c r="L103" s="5">
        <v>0</v>
      </c>
      <c r="M103" s="14">
        <f t="shared" si="93"/>
        <v>1762211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.5" x14ac:dyDescent="0.35">
      <c r="A104" s="4">
        <v>45191</v>
      </c>
      <c r="B104" s="5">
        <v>91700</v>
      </c>
      <c r="C104" s="5">
        <v>21329</v>
      </c>
      <c r="D104" s="5">
        <v>0</v>
      </c>
      <c r="E104" s="5">
        <v>0</v>
      </c>
      <c r="F104" s="14">
        <f>SUM(B104:E104)</f>
        <v>113029</v>
      </c>
      <c r="H104" s="4">
        <v>45191</v>
      </c>
      <c r="I104" s="5">
        <v>95900</v>
      </c>
      <c r="J104" s="23">
        <v>1820139</v>
      </c>
      <c r="K104" s="5">
        <v>0</v>
      </c>
      <c r="L104" s="5">
        <v>0</v>
      </c>
      <c r="M104" s="14">
        <f t="shared" si="93"/>
        <v>1916039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.5" x14ac:dyDescent="0.35">
      <c r="A105" s="4">
        <v>45221</v>
      </c>
      <c r="B105" s="5">
        <v>120300</v>
      </c>
      <c r="C105" s="5">
        <v>125791</v>
      </c>
      <c r="D105" s="5">
        <v>0</v>
      </c>
      <c r="E105" s="5">
        <v>0</v>
      </c>
      <c r="F105" s="14">
        <f>SUM(B105:E105)</f>
        <v>246091</v>
      </c>
      <c r="H105" s="4">
        <v>45221</v>
      </c>
      <c r="I105" s="5">
        <v>102100</v>
      </c>
      <c r="J105" s="23">
        <v>1867344</v>
      </c>
      <c r="K105" s="5">
        <v>0</v>
      </c>
      <c r="L105" s="5">
        <v>0</v>
      </c>
      <c r="M105" s="14">
        <f t="shared" si="93"/>
        <v>1969444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.5" x14ac:dyDescent="0.35">
      <c r="A106" s="4">
        <v>45252</v>
      </c>
      <c r="B106" s="5">
        <v>82900</v>
      </c>
      <c r="C106" s="5">
        <v>102626</v>
      </c>
      <c r="D106" s="5">
        <v>0</v>
      </c>
      <c r="E106" s="5">
        <v>0</v>
      </c>
      <c r="F106" s="14">
        <f>SUM(B106:E106)</f>
        <v>185526</v>
      </c>
      <c r="H106" s="4">
        <v>45252</v>
      </c>
      <c r="I106" s="5">
        <v>160600</v>
      </c>
      <c r="J106" s="5">
        <v>1747091</v>
      </c>
      <c r="K106" s="5">
        <v>0</v>
      </c>
      <c r="L106" s="5">
        <v>0</v>
      </c>
      <c r="M106" s="14">
        <f t="shared" si="93"/>
        <v>1907691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.5" x14ac:dyDescent="0.35">
      <c r="A107" s="4">
        <v>45282</v>
      </c>
      <c r="B107" s="5">
        <v>128700</v>
      </c>
      <c r="C107" s="5">
        <v>38834</v>
      </c>
      <c r="D107" s="5">
        <v>0</v>
      </c>
      <c r="E107" s="5">
        <v>0</v>
      </c>
      <c r="F107" s="14">
        <f>SUM(B107:E107)</f>
        <v>167534</v>
      </c>
      <c r="G107" s="13"/>
      <c r="H107" s="4">
        <v>45282</v>
      </c>
      <c r="I107" s="5">
        <v>112811</v>
      </c>
      <c r="J107" s="5">
        <v>2305672</v>
      </c>
      <c r="K107" s="5">
        <v>0</v>
      </c>
      <c r="L107" s="5">
        <v>0</v>
      </c>
      <c r="M107" s="14">
        <f t="shared" si="93"/>
        <v>2418483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.5" x14ac:dyDescent="0.35">
      <c r="A108" s="4">
        <v>45313</v>
      </c>
      <c r="B108" s="5">
        <v>459424</v>
      </c>
      <c r="C108" s="5">
        <v>1263640</v>
      </c>
      <c r="D108" s="5">
        <v>0</v>
      </c>
      <c r="E108" s="5">
        <v>0</v>
      </c>
      <c r="F108" s="14">
        <f>SUM(B108:E108)</f>
        <v>1723064</v>
      </c>
      <c r="G108" s="13"/>
      <c r="H108" s="4">
        <v>45313</v>
      </c>
      <c r="I108" s="5">
        <v>377043</v>
      </c>
      <c r="J108" s="5">
        <v>1416653</v>
      </c>
      <c r="K108" s="5">
        <v>0</v>
      </c>
      <c r="L108" s="5">
        <v>0</v>
      </c>
      <c r="M108" s="14">
        <f t="shared" si="93"/>
        <v>1793696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.5" x14ac:dyDescent="0.35">
      <c r="A109" s="9"/>
      <c r="B109" s="15"/>
      <c r="C109" s="15"/>
      <c r="D109" s="15"/>
      <c r="E109" s="1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.5" x14ac:dyDescent="0.35">
      <c r="A110" s="51"/>
      <c r="B110" s="52"/>
      <c r="C110" s="52"/>
      <c r="D110" s="52"/>
      <c r="E110" s="53"/>
      <c r="F110" s="54"/>
      <c r="G110" s="54"/>
      <c r="H110" s="54"/>
      <c r="I110" s="54"/>
      <c r="J110" s="54"/>
      <c r="K110" s="54"/>
      <c r="L110" s="54"/>
      <c r="M110" s="54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6" thickBot="1" x14ac:dyDescent="0.4">
      <c r="A111" s="22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</row>
    <row r="112" spans="1:25" ht="16" thickBot="1" x14ac:dyDescent="0.4">
      <c r="A112" s="136" t="s">
        <v>49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8"/>
      <c r="L112" s="54"/>
      <c r="M112" s="54"/>
      <c r="N112" s="54"/>
      <c r="O112" s="54"/>
      <c r="P112" s="51"/>
      <c r="Q112" s="52"/>
      <c r="R112" s="52"/>
      <c r="S112" s="52"/>
      <c r="T112" s="53"/>
      <c r="U112" s="54"/>
      <c r="V112" s="54"/>
      <c r="W112" s="54"/>
      <c r="X112" s="54"/>
      <c r="Y112" s="54"/>
    </row>
    <row r="113" spans="1:25" s="54" customFormat="1" ht="15.5" x14ac:dyDescent="0.35">
      <c r="A113" s="75" t="s">
        <v>46</v>
      </c>
      <c r="B113" s="139" t="s">
        <v>53</v>
      </c>
      <c r="C113" s="139"/>
      <c r="D113" s="135" t="s">
        <v>48</v>
      </c>
      <c r="E113" s="135"/>
      <c r="F113" s="135"/>
      <c r="G113" s="135"/>
      <c r="H113" s="135"/>
      <c r="I113" s="135"/>
      <c r="J113" s="135"/>
      <c r="K113" s="135"/>
      <c r="P113" s="22"/>
    </row>
    <row r="114" spans="1:25" s="54" customFormat="1" ht="15.5" x14ac:dyDescent="0.35">
      <c r="A114" s="45">
        <v>44927</v>
      </c>
      <c r="B114" s="133" t="s">
        <v>27</v>
      </c>
      <c r="C114" s="133"/>
      <c r="D114" s="83" t="s">
        <v>27</v>
      </c>
      <c r="E114" s="83"/>
      <c r="F114" s="83"/>
      <c r="G114" s="83"/>
      <c r="H114" s="83"/>
      <c r="I114" s="83"/>
      <c r="J114" s="83"/>
      <c r="K114" s="83"/>
      <c r="L114"/>
      <c r="M114"/>
      <c r="N114"/>
      <c r="O114"/>
      <c r="P114" s="13"/>
      <c r="Q114"/>
      <c r="R114"/>
      <c r="S114"/>
      <c r="T114"/>
      <c r="U114"/>
      <c r="V114"/>
      <c r="W114"/>
      <c r="X114"/>
      <c r="Y114"/>
    </row>
    <row r="115" spans="1:25" s="54" customFormat="1" ht="15.5" x14ac:dyDescent="0.35">
      <c r="A115" s="45">
        <v>44958</v>
      </c>
      <c r="B115" s="133" t="s">
        <v>27</v>
      </c>
      <c r="C115" s="133"/>
      <c r="D115" s="83" t="s">
        <v>27</v>
      </c>
      <c r="E115" s="83"/>
      <c r="F115" s="83"/>
      <c r="G115" s="83"/>
      <c r="H115" s="83"/>
      <c r="I115" s="83"/>
      <c r="J115" s="83"/>
      <c r="K115" s="83"/>
      <c r="L115"/>
      <c r="M115"/>
      <c r="N115"/>
      <c r="O115"/>
      <c r="P115" s="22"/>
      <c r="Q115"/>
      <c r="R115"/>
      <c r="S115"/>
      <c r="T115"/>
      <c r="U115"/>
      <c r="V115"/>
      <c r="W115"/>
      <c r="X115"/>
      <c r="Y115"/>
    </row>
    <row r="116" spans="1:25" ht="15.5" x14ac:dyDescent="0.35">
      <c r="A116" s="45">
        <v>44986</v>
      </c>
      <c r="B116" s="133" t="s">
        <v>27</v>
      </c>
      <c r="C116" s="133"/>
      <c r="D116" s="83" t="s">
        <v>27</v>
      </c>
      <c r="E116" s="83"/>
      <c r="F116" s="83"/>
      <c r="G116" s="83"/>
      <c r="H116" s="83"/>
      <c r="I116" s="83"/>
      <c r="J116" s="83"/>
      <c r="K116" s="83"/>
      <c r="P116" s="13"/>
    </row>
    <row r="117" spans="1:25" ht="15.5" x14ac:dyDescent="0.35">
      <c r="A117" s="45">
        <v>45017</v>
      </c>
      <c r="B117" s="133" t="s">
        <v>27</v>
      </c>
      <c r="C117" s="133"/>
      <c r="D117" s="134" t="s">
        <v>27</v>
      </c>
      <c r="E117" s="134"/>
      <c r="F117" s="134"/>
      <c r="G117" s="134"/>
      <c r="H117" s="134"/>
      <c r="I117" s="134"/>
      <c r="J117" s="134"/>
      <c r="K117" s="134"/>
      <c r="P117" s="22"/>
      <c r="Q117" s="54"/>
      <c r="R117" s="54"/>
    </row>
    <row r="118" spans="1:25" ht="15.5" x14ac:dyDescent="0.35">
      <c r="A118" s="45">
        <v>45047</v>
      </c>
      <c r="B118" s="133" t="s">
        <v>27</v>
      </c>
      <c r="C118" s="133"/>
      <c r="D118" s="83" t="s">
        <v>27</v>
      </c>
      <c r="E118" s="83"/>
      <c r="F118" s="83"/>
      <c r="G118" s="83"/>
      <c r="H118" s="83"/>
      <c r="I118" s="83"/>
      <c r="J118" s="83"/>
      <c r="K118" s="83"/>
      <c r="L118" s="54"/>
      <c r="M118" s="54"/>
      <c r="P118" s="13"/>
      <c r="Q118" s="54"/>
      <c r="R118" s="54"/>
    </row>
    <row r="119" spans="1:25" ht="15.5" x14ac:dyDescent="0.35">
      <c r="A119" s="45">
        <v>45078</v>
      </c>
      <c r="B119" s="133" t="s">
        <v>27</v>
      </c>
      <c r="C119" s="133"/>
      <c r="D119" s="83" t="s">
        <v>27</v>
      </c>
      <c r="E119" s="83"/>
      <c r="F119" s="83"/>
      <c r="G119" s="83"/>
      <c r="H119" s="83"/>
      <c r="I119" s="83"/>
      <c r="J119" s="83"/>
      <c r="K119" s="83"/>
      <c r="N119" s="54"/>
      <c r="O119" s="54"/>
      <c r="P119" s="13"/>
      <c r="S119" s="54"/>
      <c r="T119" s="54"/>
      <c r="U119" s="54"/>
      <c r="V119" s="54"/>
      <c r="W119" s="54"/>
    </row>
    <row r="120" spans="1:25" ht="15.5" x14ac:dyDescent="0.35">
      <c r="A120" s="45">
        <v>45108</v>
      </c>
      <c r="B120" s="133" t="s">
        <v>27</v>
      </c>
      <c r="C120" s="133"/>
      <c r="D120" s="83" t="s">
        <v>27</v>
      </c>
      <c r="E120" s="83"/>
      <c r="F120" s="83"/>
      <c r="G120" s="83"/>
      <c r="H120" s="83"/>
      <c r="I120" s="83"/>
      <c r="J120" s="83"/>
      <c r="K120" s="83"/>
      <c r="L120" s="54"/>
      <c r="M120" s="54"/>
      <c r="P120" s="22"/>
      <c r="Q120" s="54"/>
      <c r="R120" s="54"/>
      <c r="S120" s="54"/>
      <c r="T120" s="54"/>
      <c r="U120" s="54"/>
      <c r="V120" s="54"/>
      <c r="W120" s="54"/>
      <c r="X120" s="54"/>
      <c r="Y120" s="54"/>
    </row>
    <row r="121" spans="1:25" ht="15.5" x14ac:dyDescent="0.35">
      <c r="A121" s="45">
        <v>45139</v>
      </c>
      <c r="B121" s="133" t="s">
        <v>27</v>
      </c>
      <c r="C121" s="133"/>
      <c r="D121" s="83" t="s">
        <v>27</v>
      </c>
      <c r="E121" s="83"/>
      <c r="F121" s="83"/>
      <c r="G121" s="83"/>
      <c r="H121" s="83"/>
      <c r="I121" s="83"/>
      <c r="J121" s="83"/>
      <c r="K121" s="83"/>
      <c r="N121" s="54"/>
      <c r="O121" s="54"/>
      <c r="P121" s="13"/>
    </row>
    <row r="122" spans="1:25" ht="15.5" x14ac:dyDescent="0.35">
      <c r="A122" s="45">
        <v>45170</v>
      </c>
      <c r="B122" s="133" t="s">
        <v>27</v>
      </c>
      <c r="C122" s="133"/>
      <c r="D122" s="83" t="s">
        <v>27</v>
      </c>
      <c r="E122" s="83"/>
      <c r="F122" s="83"/>
      <c r="G122" s="83"/>
      <c r="H122" s="83"/>
      <c r="I122" s="83"/>
      <c r="J122" s="83"/>
      <c r="K122" s="83"/>
      <c r="P122" s="22"/>
      <c r="Q122" s="54"/>
      <c r="S122" s="54"/>
      <c r="T122" s="54"/>
      <c r="U122" s="54"/>
      <c r="V122" s="54"/>
      <c r="W122" s="54"/>
      <c r="X122" s="54"/>
      <c r="Y122" s="54"/>
    </row>
    <row r="123" spans="1:25" s="54" customFormat="1" ht="13.75" customHeight="1" x14ac:dyDescent="0.35">
      <c r="A123" s="45">
        <v>45200</v>
      </c>
      <c r="B123" s="133" t="s">
        <v>27</v>
      </c>
      <c r="C123" s="133"/>
      <c r="D123" s="83" t="s">
        <v>27</v>
      </c>
      <c r="E123" s="83"/>
      <c r="F123" s="83"/>
      <c r="G123" s="83"/>
      <c r="H123" s="83"/>
      <c r="I123" s="83"/>
      <c r="J123" s="83"/>
      <c r="K123" s="83"/>
      <c r="L123"/>
      <c r="M123"/>
      <c r="N123"/>
      <c r="O123"/>
      <c r="P123" s="13"/>
      <c r="Q123"/>
      <c r="R123"/>
      <c r="S123"/>
      <c r="T123"/>
      <c r="U123"/>
      <c r="V123"/>
      <c r="W123"/>
      <c r="X123"/>
      <c r="Y123"/>
    </row>
    <row r="124" spans="1:25" ht="15.5" x14ac:dyDescent="0.35">
      <c r="A124" s="45">
        <v>45231</v>
      </c>
      <c r="B124" s="133" t="s">
        <v>27</v>
      </c>
      <c r="C124" s="133"/>
      <c r="D124" s="83" t="s">
        <v>27</v>
      </c>
      <c r="E124" s="83"/>
      <c r="F124" s="83"/>
      <c r="G124" s="83"/>
      <c r="H124" s="83"/>
      <c r="I124" s="83"/>
      <c r="J124" s="83"/>
      <c r="K124" s="83"/>
      <c r="P124" s="13"/>
    </row>
    <row r="125" spans="1:25" ht="15.5" x14ac:dyDescent="0.35">
      <c r="A125" s="45">
        <v>45261</v>
      </c>
      <c r="B125" s="133" t="s">
        <v>27</v>
      </c>
      <c r="C125" s="133"/>
      <c r="D125" s="83" t="s">
        <v>27</v>
      </c>
      <c r="E125" s="83"/>
      <c r="F125" s="83"/>
      <c r="G125" s="83"/>
      <c r="H125" s="83"/>
      <c r="I125" s="83"/>
      <c r="J125" s="83"/>
      <c r="K125" s="83"/>
      <c r="P125" s="13"/>
    </row>
    <row r="126" spans="1:25" ht="15.5" x14ac:dyDescent="0.35">
      <c r="A126" s="45">
        <v>45292</v>
      </c>
      <c r="B126" s="133" t="s">
        <v>27</v>
      </c>
      <c r="C126" s="133"/>
      <c r="D126" s="83" t="s">
        <v>27</v>
      </c>
      <c r="E126" s="83"/>
      <c r="F126" s="83"/>
      <c r="G126" s="83"/>
      <c r="H126" s="83"/>
      <c r="I126" s="83"/>
      <c r="J126" s="83"/>
      <c r="K126" s="83"/>
      <c r="P126" s="13"/>
    </row>
    <row r="127" spans="1:25" ht="15.5" x14ac:dyDescent="0.35">
      <c r="A127" s="13"/>
      <c r="P127" s="13"/>
    </row>
    <row r="128" spans="1:25" ht="15.5" x14ac:dyDescent="0.35">
      <c r="A128" s="22"/>
      <c r="P128" s="22"/>
      <c r="Q128" s="54"/>
    </row>
    <row r="129" spans="1:25" ht="15.5" x14ac:dyDescent="0.35">
      <c r="A129" s="56" t="s">
        <v>14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P129" s="13"/>
    </row>
    <row r="130" spans="1:25" ht="15.5" x14ac:dyDescent="0.35">
      <c r="A130" s="55" t="s">
        <v>16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P130" s="22"/>
    </row>
    <row r="131" spans="1:25" ht="15.5" x14ac:dyDescent="0.35">
      <c r="A131" s="55" t="s">
        <v>12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P131" s="13"/>
      <c r="Q131" s="54"/>
      <c r="R131" s="54"/>
    </row>
    <row r="132" spans="1:25" ht="15.5" x14ac:dyDescent="0.35">
      <c r="A132" s="55" t="s">
        <v>13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P132" s="22"/>
      <c r="Q132" s="54"/>
      <c r="R132" s="54"/>
    </row>
    <row r="133" spans="1:25" ht="15.5" x14ac:dyDescent="0.35">
      <c r="A133" s="55" t="s">
        <v>45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P133" s="13"/>
      <c r="S133" s="54"/>
      <c r="T133" s="54"/>
      <c r="U133" s="54"/>
      <c r="V133" s="54"/>
      <c r="W133" s="54"/>
    </row>
    <row r="134" spans="1:25" ht="15.5" x14ac:dyDescent="0.35">
      <c r="A134" s="55" t="s">
        <v>40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P134" s="22"/>
      <c r="S134" s="54"/>
      <c r="T134" s="54"/>
      <c r="U134" s="54"/>
      <c r="V134" s="54"/>
      <c r="W134" s="54"/>
    </row>
    <row r="135" spans="1:25" ht="15.5" x14ac:dyDescent="0.35">
      <c r="A135" s="55" t="s">
        <v>41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P135" s="13"/>
    </row>
    <row r="136" spans="1:25" ht="15.5" x14ac:dyDescent="0.35">
      <c r="A136" s="55" t="s">
        <v>42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P136" s="22"/>
    </row>
    <row r="137" spans="1:25" ht="15.5" x14ac:dyDescent="0.35">
      <c r="A137" s="55" t="s">
        <v>43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P137" s="13"/>
    </row>
    <row r="138" spans="1:25" ht="15" x14ac:dyDescent="0.35">
      <c r="A138" s="58" t="s">
        <v>44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40" spans="1:25" ht="15" x14ac:dyDescent="0.35">
      <c r="A140" s="56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1:25" ht="15" x14ac:dyDescent="0.35">
      <c r="A141" s="55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1:25" ht="15" x14ac:dyDescent="0.35">
      <c r="A142" s="55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1:25" s="54" customFormat="1" ht="15" x14ac:dyDescent="0.35">
      <c r="A143" s="55"/>
    </row>
    <row r="144" spans="1:25" s="54" customFormat="1" ht="15" x14ac:dyDescent="0.35">
      <c r="A144" s="55"/>
    </row>
    <row r="145" spans="1:25" s="54" customFormat="1" ht="15" x14ac:dyDescent="0.35">
      <c r="A145" s="55"/>
    </row>
    <row r="146" spans="1:25" s="54" customFormat="1" ht="15" x14ac:dyDescent="0.35">
      <c r="A146" s="55"/>
    </row>
    <row r="147" spans="1:25" s="54" customFormat="1" ht="15" x14ac:dyDescent="0.35">
      <c r="A147" s="55"/>
    </row>
    <row r="148" spans="1:25" s="54" customFormat="1" ht="15" x14ac:dyDescent="0.35">
      <c r="A148" s="55"/>
    </row>
    <row r="149" spans="1:25" s="54" customFormat="1" ht="15" x14ac:dyDescent="0.35">
      <c r="A149" s="58"/>
    </row>
    <row r="150" spans="1:25" s="54" customFormat="1" ht="15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25" s="54" customFormat="1" ht="15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54" customFormat="1" ht="15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</sheetData>
  <mergeCells count="67">
    <mergeCell ref="A52:Y52"/>
    <mergeCell ref="B123:C123"/>
    <mergeCell ref="D123:K123"/>
    <mergeCell ref="A77:E77"/>
    <mergeCell ref="F77:I77"/>
    <mergeCell ref="J77:M77"/>
    <mergeCell ref="D113:K113"/>
    <mergeCell ref="A112:K112"/>
    <mergeCell ref="B122:C122"/>
    <mergeCell ref="D122:K122"/>
    <mergeCell ref="D114:K114"/>
    <mergeCell ref="D115:K115"/>
    <mergeCell ref="D120:K120"/>
    <mergeCell ref="D121:K121"/>
    <mergeCell ref="B113:C113"/>
    <mergeCell ref="A35:Y35"/>
    <mergeCell ref="A36:E36"/>
    <mergeCell ref="F36:I36"/>
    <mergeCell ref="J36:M36"/>
    <mergeCell ref="N36:Q36"/>
    <mergeCell ref="R36:U36"/>
    <mergeCell ref="V36:Y36"/>
    <mergeCell ref="A18:Y18"/>
    <mergeCell ref="A19:E19"/>
    <mergeCell ref="F19:I19"/>
    <mergeCell ref="J19:M19"/>
    <mergeCell ref="N19:Q19"/>
    <mergeCell ref="R19:U19"/>
    <mergeCell ref="V19:Y19"/>
    <mergeCell ref="A1:Y1"/>
    <mergeCell ref="A2:E2"/>
    <mergeCell ref="F2:I2"/>
    <mergeCell ref="J2:M2"/>
    <mergeCell ref="N2:Q2"/>
    <mergeCell ref="R2:U2"/>
    <mergeCell ref="V2:Y2"/>
    <mergeCell ref="V53:Y53"/>
    <mergeCell ref="H94:M94"/>
    <mergeCell ref="A94:F94"/>
    <mergeCell ref="A93:M93"/>
    <mergeCell ref="A76:Y76"/>
    <mergeCell ref="R77:U77"/>
    <mergeCell ref="V77:Y77"/>
    <mergeCell ref="A53:E53"/>
    <mergeCell ref="F53:I53"/>
    <mergeCell ref="J53:M53"/>
    <mergeCell ref="N53:Q53"/>
    <mergeCell ref="R53:U53"/>
    <mergeCell ref="N77:Q77"/>
    <mergeCell ref="D116:K116"/>
    <mergeCell ref="D117:K117"/>
    <mergeCell ref="D118:K118"/>
    <mergeCell ref="B114:C114"/>
    <mergeCell ref="B115:C115"/>
    <mergeCell ref="B116:C116"/>
    <mergeCell ref="B117:C117"/>
    <mergeCell ref="B118:C118"/>
    <mergeCell ref="B126:C126"/>
    <mergeCell ref="D126:K126"/>
    <mergeCell ref="B119:C119"/>
    <mergeCell ref="B121:C121"/>
    <mergeCell ref="B120:C120"/>
    <mergeCell ref="B125:C125"/>
    <mergeCell ref="D125:K125"/>
    <mergeCell ref="B124:C124"/>
    <mergeCell ref="D124:K124"/>
    <mergeCell ref="D119:K119"/>
  </mergeCells>
  <hyperlinks>
    <hyperlink ref="A138" r:id="rId1" xr:uid="{D352C77D-2D51-4BAF-9B77-666AEEC1F323}"/>
  </hyperlinks>
  <pageMargins left="0.7" right="0.7" top="0.75" bottom="0.75" header="0.3" footer="0.3"/>
  <pageSetup scale="43" firstPageNumber="5" fitToHeight="0" orientation="landscape" useFirstPageNumber="1" r:id="rId2"/>
  <headerFooter>
    <oddHeader>&amp;L&amp;14January 2024&amp;C&amp;"-,Bold"&amp;16FT-D Transfers Summary</oddHeader>
    <oddFooter>&amp;R&amp;P</oddFooter>
  </headerFooter>
  <ignoredErrors>
    <ignoredError sqref="M10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679F-37BD-4E4E-8118-6FAB35F19956}">
  <sheetPr codeName="Sheet4"/>
  <dimension ref="A1:P71"/>
  <sheetViews>
    <sheetView showGridLines="0" tabSelected="1" view="pageLayout" topLeftCell="A17" zoomScale="55" zoomScaleNormal="100" zoomScalePageLayoutView="55" workbookViewId="0">
      <selection activeCell="A68" sqref="A68"/>
    </sheetView>
  </sheetViews>
  <sheetFormatPr defaultRowHeight="14.5" x14ac:dyDescent="0.35"/>
  <cols>
    <col min="1" max="16" width="19.54296875" customWidth="1"/>
  </cols>
  <sheetData>
    <row r="1" spans="1:16" ht="19.5" customHeight="1" thickTop="1" thickBot="1" x14ac:dyDescent="0.4">
      <c r="A1" s="145" t="s">
        <v>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16" ht="19.5" customHeight="1" x14ac:dyDescent="0.35">
      <c r="A2" s="43"/>
      <c r="B2" s="142" t="s">
        <v>32</v>
      </c>
      <c r="C2" s="142"/>
      <c r="D2" s="142"/>
      <c r="E2" s="142"/>
      <c r="F2" s="143"/>
      <c r="G2" s="141" t="s">
        <v>33</v>
      </c>
      <c r="H2" s="142"/>
      <c r="I2" s="142"/>
      <c r="J2" s="142"/>
      <c r="K2" s="143"/>
      <c r="L2" s="144" t="s">
        <v>34</v>
      </c>
      <c r="M2" s="142"/>
      <c r="N2" s="142"/>
      <c r="O2" s="142"/>
      <c r="P2" s="142"/>
    </row>
    <row r="3" spans="1:16" ht="38.25" customHeight="1" x14ac:dyDescent="0.35">
      <c r="A3" s="44" t="s">
        <v>5</v>
      </c>
      <c r="B3" s="40" t="s">
        <v>0</v>
      </c>
      <c r="C3" s="40" t="s">
        <v>1</v>
      </c>
      <c r="D3" s="40" t="s">
        <v>2</v>
      </c>
      <c r="E3" s="41" t="s">
        <v>3</v>
      </c>
      <c r="F3" s="42" t="s">
        <v>4</v>
      </c>
      <c r="G3" s="49" t="s">
        <v>0</v>
      </c>
      <c r="H3" s="40" t="s">
        <v>1</v>
      </c>
      <c r="I3" s="40" t="s">
        <v>2</v>
      </c>
      <c r="J3" s="41" t="s">
        <v>3</v>
      </c>
      <c r="K3" s="42" t="s">
        <v>4</v>
      </c>
      <c r="L3" s="39" t="s">
        <v>0</v>
      </c>
      <c r="M3" s="40" t="s">
        <v>1</v>
      </c>
      <c r="N3" s="40" t="s">
        <v>2</v>
      </c>
      <c r="O3" s="41" t="s">
        <v>3</v>
      </c>
      <c r="P3" s="41" t="s">
        <v>4</v>
      </c>
    </row>
    <row r="4" spans="1:16" ht="19.5" customHeight="1" x14ac:dyDescent="0.35">
      <c r="A4" s="45">
        <v>44948</v>
      </c>
      <c r="B4" s="14">
        <v>0</v>
      </c>
      <c r="C4" s="14">
        <v>27</v>
      </c>
      <c r="D4" s="14">
        <v>0</v>
      </c>
      <c r="E4" s="14">
        <v>0</v>
      </c>
      <c r="F4" s="6">
        <f t="shared" ref="F4:F11" si="0">SUM(B4:E4)</f>
        <v>27</v>
      </c>
      <c r="G4" s="50">
        <v>0</v>
      </c>
      <c r="H4" s="14">
        <v>0</v>
      </c>
      <c r="I4" s="14">
        <v>0</v>
      </c>
      <c r="J4" s="14">
        <v>0</v>
      </c>
      <c r="K4" s="6">
        <f t="shared" ref="K4:K11" si="1">SUM(G4:J4)</f>
        <v>0</v>
      </c>
      <c r="L4" s="46">
        <v>0</v>
      </c>
      <c r="M4" s="23">
        <v>0</v>
      </c>
      <c r="N4" s="23">
        <v>0</v>
      </c>
      <c r="O4" s="23">
        <v>0</v>
      </c>
      <c r="P4" s="23">
        <f t="shared" ref="P4:P11" si="2">SUM(L4:O4)</f>
        <v>0</v>
      </c>
    </row>
    <row r="5" spans="1:16" ht="19.5" customHeight="1" x14ac:dyDescent="0.35">
      <c r="A5" s="45">
        <v>44979</v>
      </c>
      <c r="B5" s="14">
        <v>0</v>
      </c>
      <c r="C5" s="14">
        <v>6</v>
      </c>
      <c r="D5" s="14">
        <v>0</v>
      </c>
      <c r="E5" s="14">
        <v>1</v>
      </c>
      <c r="F5" s="6">
        <f t="shared" si="0"/>
        <v>7</v>
      </c>
      <c r="G5" s="50">
        <v>0</v>
      </c>
      <c r="H5" s="14">
        <v>0</v>
      </c>
      <c r="I5" s="14">
        <v>0</v>
      </c>
      <c r="J5" s="14">
        <v>0</v>
      </c>
      <c r="K5" s="6">
        <f t="shared" si="1"/>
        <v>0</v>
      </c>
      <c r="L5" s="46">
        <v>0</v>
      </c>
      <c r="M5" s="23">
        <v>0</v>
      </c>
      <c r="N5" s="23">
        <v>0</v>
      </c>
      <c r="O5" s="23">
        <v>0</v>
      </c>
      <c r="P5" s="23">
        <f t="shared" si="2"/>
        <v>0</v>
      </c>
    </row>
    <row r="6" spans="1:16" ht="19.5" customHeight="1" x14ac:dyDescent="0.35">
      <c r="A6" s="45">
        <v>45007</v>
      </c>
      <c r="B6" s="14">
        <v>0</v>
      </c>
      <c r="C6" s="14">
        <v>16</v>
      </c>
      <c r="D6" s="14">
        <v>0</v>
      </c>
      <c r="E6" s="14">
        <v>0</v>
      </c>
      <c r="F6" s="6">
        <f t="shared" si="0"/>
        <v>16</v>
      </c>
      <c r="G6" s="50">
        <v>0</v>
      </c>
      <c r="H6" s="14">
        <v>1</v>
      </c>
      <c r="I6" s="14">
        <v>0</v>
      </c>
      <c r="J6" s="14">
        <v>0</v>
      </c>
      <c r="K6" s="6">
        <f t="shared" si="1"/>
        <v>1</v>
      </c>
      <c r="L6" s="46">
        <v>1</v>
      </c>
      <c r="M6" s="23">
        <v>0</v>
      </c>
      <c r="N6" s="23">
        <v>0</v>
      </c>
      <c r="O6" s="23">
        <v>0</v>
      </c>
      <c r="P6" s="23">
        <f t="shared" si="2"/>
        <v>1</v>
      </c>
    </row>
    <row r="7" spans="1:16" ht="19.5" customHeight="1" x14ac:dyDescent="0.35">
      <c r="A7" s="45">
        <v>45038</v>
      </c>
      <c r="B7" s="14">
        <v>0</v>
      </c>
      <c r="C7" s="14">
        <v>0</v>
      </c>
      <c r="D7" s="14">
        <v>0</v>
      </c>
      <c r="E7" s="14">
        <v>0</v>
      </c>
      <c r="F7" s="6">
        <f t="shared" si="0"/>
        <v>0</v>
      </c>
      <c r="G7" s="50">
        <v>0</v>
      </c>
      <c r="H7" s="14">
        <v>0</v>
      </c>
      <c r="I7" s="14">
        <v>0</v>
      </c>
      <c r="J7" s="14">
        <v>0</v>
      </c>
      <c r="K7" s="6">
        <f t="shared" si="1"/>
        <v>0</v>
      </c>
      <c r="L7" s="46">
        <v>3</v>
      </c>
      <c r="M7" s="23">
        <v>0</v>
      </c>
      <c r="N7" s="23">
        <v>0</v>
      </c>
      <c r="O7" s="23">
        <v>0</v>
      </c>
      <c r="P7" s="23">
        <f t="shared" si="2"/>
        <v>3</v>
      </c>
    </row>
    <row r="8" spans="1:16" ht="19.5" customHeight="1" x14ac:dyDescent="0.35">
      <c r="A8" s="45">
        <v>45068</v>
      </c>
      <c r="B8" s="14">
        <v>0</v>
      </c>
      <c r="C8" s="14">
        <v>0</v>
      </c>
      <c r="D8" s="14">
        <v>0</v>
      </c>
      <c r="E8" s="14">
        <v>0</v>
      </c>
      <c r="F8" s="6">
        <f t="shared" si="0"/>
        <v>0</v>
      </c>
      <c r="G8" s="50">
        <v>0</v>
      </c>
      <c r="H8" s="14">
        <v>0</v>
      </c>
      <c r="I8" s="14">
        <v>0</v>
      </c>
      <c r="J8" s="14">
        <v>0</v>
      </c>
      <c r="K8" s="6">
        <f t="shared" si="1"/>
        <v>0</v>
      </c>
      <c r="L8" s="46">
        <v>4</v>
      </c>
      <c r="M8" s="23">
        <v>0</v>
      </c>
      <c r="N8" s="23">
        <v>0</v>
      </c>
      <c r="O8" s="23">
        <v>0</v>
      </c>
      <c r="P8" s="23">
        <f t="shared" si="2"/>
        <v>4</v>
      </c>
    </row>
    <row r="9" spans="1:16" ht="19.5" customHeight="1" x14ac:dyDescent="0.35">
      <c r="A9" s="45">
        <v>45099</v>
      </c>
      <c r="B9" s="14">
        <v>0</v>
      </c>
      <c r="C9" s="14">
        <v>0</v>
      </c>
      <c r="D9" s="14">
        <v>0</v>
      </c>
      <c r="E9" s="14">
        <v>0</v>
      </c>
      <c r="F9" s="6">
        <f t="shared" si="0"/>
        <v>0</v>
      </c>
      <c r="G9" s="50">
        <v>0</v>
      </c>
      <c r="H9" s="14">
        <v>0</v>
      </c>
      <c r="I9" s="14">
        <v>0</v>
      </c>
      <c r="J9" s="14">
        <v>0</v>
      </c>
      <c r="K9" s="6">
        <f t="shared" si="1"/>
        <v>0</v>
      </c>
      <c r="L9" s="46">
        <v>3</v>
      </c>
      <c r="M9" s="23">
        <v>0</v>
      </c>
      <c r="N9" s="23">
        <v>0</v>
      </c>
      <c r="O9" s="23">
        <v>0</v>
      </c>
      <c r="P9" s="23">
        <f t="shared" si="2"/>
        <v>3</v>
      </c>
    </row>
    <row r="10" spans="1:16" ht="19.5" customHeight="1" x14ac:dyDescent="0.35">
      <c r="A10" s="45">
        <v>45129</v>
      </c>
      <c r="B10" s="14">
        <v>0</v>
      </c>
      <c r="C10" s="14">
        <v>0</v>
      </c>
      <c r="D10" s="14">
        <v>0</v>
      </c>
      <c r="E10" s="14">
        <v>0</v>
      </c>
      <c r="F10" s="6">
        <f t="shared" si="0"/>
        <v>0</v>
      </c>
      <c r="G10" s="50">
        <v>1</v>
      </c>
      <c r="H10" s="14">
        <v>41</v>
      </c>
      <c r="I10" s="14">
        <v>0</v>
      </c>
      <c r="J10" s="14">
        <v>1</v>
      </c>
      <c r="K10" s="6">
        <f t="shared" si="1"/>
        <v>43</v>
      </c>
      <c r="L10" s="46">
        <v>5</v>
      </c>
      <c r="M10" s="23">
        <v>0</v>
      </c>
      <c r="N10" s="23">
        <v>0</v>
      </c>
      <c r="O10" s="23">
        <v>0</v>
      </c>
      <c r="P10" s="23">
        <f t="shared" si="2"/>
        <v>5</v>
      </c>
    </row>
    <row r="11" spans="1:16" ht="19.5" customHeight="1" x14ac:dyDescent="0.35">
      <c r="A11" s="45">
        <v>45160</v>
      </c>
      <c r="B11" s="14">
        <v>0</v>
      </c>
      <c r="C11" s="14">
        <v>0</v>
      </c>
      <c r="D11" s="14">
        <v>0</v>
      </c>
      <c r="E11" s="14">
        <v>0</v>
      </c>
      <c r="F11" s="6">
        <f t="shared" si="0"/>
        <v>0</v>
      </c>
      <c r="G11" s="50">
        <v>0</v>
      </c>
      <c r="H11" s="14">
        <v>7</v>
      </c>
      <c r="I11" s="14">
        <v>0</v>
      </c>
      <c r="J11" s="14">
        <v>0</v>
      </c>
      <c r="K11" s="6">
        <f t="shared" si="1"/>
        <v>7</v>
      </c>
      <c r="L11" s="46">
        <v>1</v>
      </c>
      <c r="M11" s="23">
        <v>0</v>
      </c>
      <c r="N11" s="23">
        <v>0</v>
      </c>
      <c r="O11" s="23">
        <v>0</v>
      </c>
      <c r="P11" s="23">
        <f t="shared" si="2"/>
        <v>1</v>
      </c>
    </row>
    <row r="12" spans="1:16" ht="19.5" customHeight="1" x14ac:dyDescent="0.35">
      <c r="A12" s="45">
        <v>45191</v>
      </c>
      <c r="B12" s="14">
        <v>0</v>
      </c>
      <c r="C12" s="14">
        <v>0</v>
      </c>
      <c r="D12" s="14">
        <v>0</v>
      </c>
      <c r="E12" s="14">
        <v>0</v>
      </c>
      <c r="F12" s="6">
        <f t="shared" ref="F12:F15" si="3">SUM(B12:E12)</f>
        <v>0</v>
      </c>
      <c r="G12" s="50">
        <v>0</v>
      </c>
      <c r="H12" s="14">
        <v>0</v>
      </c>
      <c r="I12" s="14">
        <v>0</v>
      </c>
      <c r="J12" s="14">
        <v>0</v>
      </c>
      <c r="K12" s="6">
        <f t="shared" ref="K12:K14" si="4">SUM(G12:J12)</f>
        <v>0</v>
      </c>
      <c r="L12" s="46">
        <v>1</v>
      </c>
      <c r="M12" s="23">
        <v>0</v>
      </c>
      <c r="N12" s="23">
        <v>0</v>
      </c>
      <c r="O12" s="23">
        <v>0</v>
      </c>
      <c r="P12" s="23">
        <f t="shared" ref="P12:P16" si="5">SUM(L12:O12)</f>
        <v>1</v>
      </c>
    </row>
    <row r="13" spans="1:16" ht="19.5" customHeight="1" x14ac:dyDescent="0.35">
      <c r="A13" s="45">
        <v>45221</v>
      </c>
      <c r="B13" s="14">
        <v>0</v>
      </c>
      <c r="C13" s="14">
        <v>1</v>
      </c>
      <c r="D13" s="14">
        <v>0</v>
      </c>
      <c r="E13" s="14">
        <v>0</v>
      </c>
      <c r="F13" s="6">
        <f t="shared" si="3"/>
        <v>1</v>
      </c>
      <c r="G13" s="14">
        <v>0</v>
      </c>
      <c r="H13" s="14">
        <v>0</v>
      </c>
      <c r="I13" s="14">
        <v>0</v>
      </c>
      <c r="J13" s="14">
        <v>0</v>
      </c>
      <c r="K13" s="6">
        <f t="shared" si="4"/>
        <v>0</v>
      </c>
      <c r="L13" s="23">
        <v>1</v>
      </c>
      <c r="M13" s="23">
        <v>0</v>
      </c>
      <c r="N13" s="23">
        <v>0</v>
      </c>
      <c r="O13" s="23">
        <v>0</v>
      </c>
      <c r="P13" s="23">
        <f t="shared" si="5"/>
        <v>1</v>
      </c>
    </row>
    <row r="14" spans="1:16" ht="19.5" customHeight="1" x14ac:dyDescent="0.35">
      <c r="A14" s="45">
        <v>45252</v>
      </c>
      <c r="B14" s="14">
        <v>0</v>
      </c>
      <c r="C14" s="14">
        <v>13</v>
      </c>
      <c r="D14" s="14">
        <v>0</v>
      </c>
      <c r="E14" s="14">
        <v>0</v>
      </c>
      <c r="F14" s="6">
        <f t="shared" si="3"/>
        <v>13</v>
      </c>
      <c r="G14" s="14">
        <v>0</v>
      </c>
      <c r="H14" s="14">
        <v>0</v>
      </c>
      <c r="I14" s="14">
        <v>0</v>
      </c>
      <c r="J14" s="14">
        <v>0</v>
      </c>
      <c r="K14" s="6">
        <f t="shared" si="4"/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5"/>
        <v>0</v>
      </c>
    </row>
    <row r="15" spans="1:16" ht="19.5" customHeight="1" x14ac:dyDescent="0.35">
      <c r="A15" s="45">
        <v>45282</v>
      </c>
      <c r="B15" s="14">
        <v>0</v>
      </c>
      <c r="C15" s="14">
        <v>2</v>
      </c>
      <c r="D15" s="14">
        <v>0</v>
      </c>
      <c r="E15" s="14">
        <v>0</v>
      </c>
      <c r="F15" s="6">
        <f t="shared" si="3"/>
        <v>2</v>
      </c>
      <c r="G15" s="14">
        <v>0</v>
      </c>
      <c r="H15" s="14">
        <v>0</v>
      </c>
      <c r="I15" s="14">
        <v>0</v>
      </c>
      <c r="J15" s="14">
        <v>0</v>
      </c>
      <c r="K15" s="6">
        <f>SUM(G15:J15)</f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5"/>
        <v>0</v>
      </c>
    </row>
    <row r="16" spans="1:16" ht="19.5" customHeight="1" x14ac:dyDescent="0.35">
      <c r="A16" s="45">
        <v>45313</v>
      </c>
      <c r="B16" s="14">
        <v>0</v>
      </c>
      <c r="C16" s="14">
        <v>1</v>
      </c>
      <c r="D16" s="14">
        <v>0</v>
      </c>
      <c r="E16" s="14">
        <v>0</v>
      </c>
      <c r="F16" s="6">
        <f>SUM(B16:E16)</f>
        <v>1</v>
      </c>
      <c r="G16" s="14">
        <v>0</v>
      </c>
      <c r="H16" s="14">
        <v>0</v>
      </c>
      <c r="I16" s="14">
        <v>0</v>
      </c>
      <c r="J16" s="14">
        <v>0</v>
      </c>
      <c r="K16" s="6">
        <f>SUM(G16:J16)</f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5"/>
        <v>0</v>
      </c>
    </row>
    <row r="17" spans="1:16" ht="19.5" customHeight="1" x14ac:dyDescent="0.35">
      <c r="A17" s="1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4"/>
      <c r="M17" s="24"/>
      <c r="N17" s="24"/>
      <c r="O17" s="24"/>
      <c r="P17" s="24"/>
    </row>
    <row r="18" spans="1:16" ht="19.5" customHeight="1" x14ac:dyDescent="0.35"/>
    <row r="19" spans="1:16" ht="19.5" customHeight="1" thickBot="1" x14ac:dyDescent="0.4"/>
    <row r="20" spans="1:16" ht="19.5" customHeight="1" thickBot="1" x14ac:dyDescent="0.4">
      <c r="A20" s="148" t="s">
        <v>36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/>
    </row>
    <row r="21" spans="1:16" ht="19.5" customHeight="1" x14ac:dyDescent="0.35">
      <c r="A21" s="43"/>
      <c r="B21" s="111" t="s">
        <v>38</v>
      </c>
      <c r="C21" s="111"/>
      <c r="D21" s="111"/>
      <c r="E21" s="111"/>
      <c r="F21" s="140"/>
      <c r="G21" s="141" t="s">
        <v>37</v>
      </c>
      <c r="H21" s="142"/>
      <c r="I21" s="142"/>
      <c r="J21" s="142"/>
      <c r="K21" s="143"/>
      <c r="L21" s="144" t="s">
        <v>39</v>
      </c>
      <c r="M21" s="142"/>
      <c r="N21" s="142"/>
      <c r="O21" s="142"/>
      <c r="P21" s="142"/>
    </row>
    <row r="22" spans="1:16" ht="39" customHeight="1" x14ac:dyDescent="0.35">
      <c r="A22" s="44" t="s">
        <v>5</v>
      </c>
      <c r="B22" s="40" t="s">
        <v>0</v>
      </c>
      <c r="C22" s="40" t="s">
        <v>1</v>
      </c>
      <c r="D22" s="40" t="s">
        <v>2</v>
      </c>
      <c r="E22" s="41" t="s">
        <v>3</v>
      </c>
      <c r="F22" s="47" t="s">
        <v>4</v>
      </c>
      <c r="G22" s="49" t="s">
        <v>0</v>
      </c>
      <c r="H22" s="40" t="s">
        <v>1</v>
      </c>
      <c r="I22" s="40" t="s">
        <v>2</v>
      </c>
      <c r="J22" s="41" t="s">
        <v>3</v>
      </c>
      <c r="K22" s="42" t="s">
        <v>4</v>
      </c>
      <c r="L22" s="39" t="s">
        <v>0</v>
      </c>
      <c r="M22" s="40" t="s">
        <v>1</v>
      </c>
      <c r="N22" s="40" t="s">
        <v>2</v>
      </c>
      <c r="O22" s="41" t="s">
        <v>3</v>
      </c>
      <c r="P22" s="41" t="s">
        <v>4</v>
      </c>
    </row>
    <row r="23" spans="1:16" ht="19.5" customHeight="1" x14ac:dyDescent="0.35">
      <c r="A23" s="45">
        <v>44948</v>
      </c>
      <c r="B23" s="14">
        <v>0</v>
      </c>
      <c r="C23" s="14">
        <v>8903</v>
      </c>
      <c r="D23" s="14">
        <v>0</v>
      </c>
      <c r="E23" s="14">
        <v>0</v>
      </c>
      <c r="F23" s="48">
        <f t="shared" ref="F23:F30" si="6">SUM(B23:E23)</f>
        <v>8903</v>
      </c>
      <c r="G23" s="50">
        <v>0</v>
      </c>
      <c r="H23" s="14">
        <v>0</v>
      </c>
      <c r="I23" s="14">
        <v>0</v>
      </c>
      <c r="J23" s="14">
        <v>0</v>
      </c>
      <c r="K23" s="6">
        <f t="shared" ref="K23:K30" si="7">SUM(G23:J23)</f>
        <v>0</v>
      </c>
      <c r="L23" s="46">
        <v>0</v>
      </c>
      <c r="M23" s="23">
        <v>0</v>
      </c>
      <c r="N23" s="23">
        <v>0</v>
      </c>
      <c r="O23" s="23">
        <v>0</v>
      </c>
      <c r="P23" s="23">
        <f t="shared" ref="P23:P30" si="8">SUM(L23:O23)</f>
        <v>0</v>
      </c>
    </row>
    <row r="24" spans="1:16" ht="19.5" customHeight="1" x14ac:dyDescent="0.35">
      <c r="A24" s="45">
        <v>44979</v>
      </c>
      <c r="B24" s="14">
        <v>0</v>
      </c>
      <c r="C24" s="14">
        <v>5256</v>
      </c>
      <c r="D24" s="14">
        <v>0</v>
      </c>
      <c r="E24" s="14">
        <v>125</v>
      </c>
      <c r="F24" s="48">
        <f t="shared" si="6"/>
        <v>5381</v>
      </c>
      <c r="G24" s="50">
        <v>0</v>
      </c>
      <c r="H24" s="14">
        <v>0</v>
      </c>
      <c r="I24" s="14">
        <v>0</v>
      </c>
      <c r="J24" s="14">
        <v>0</v>
      </c>
      <c r="K24" s="6">
        <f t="shared" si="7"/>
        <v>0</v>
      </c>
      <c r="L24" s="46">
        <v>0</v>
      </c>
      <c r="M24" s="23">
        <v>0</v>
      </c>
      <c r="N24" s="23">
        <v>0</v>
      </c>
      <c r="O24" s="23">
        <v>0</v>
      </c>
      <c r="P24" s="23">
        <f t="shared" si="8"/>
        <v>0</v>
      </c>
    </row>
    <row r="25" spans="1:16" ht="19.5" customHeight="1" x14ac:dyDescent="0.35">
      <c r="A25" s="45">
        <v>45007</v>
      </c>
      <c r="B25" s="14">
        <v>0</v>
      </c>
      <c r="C25" s="14">
        <v>11715</v>
      </c>
      <c r="D25" s="14">
        <v>0</v>
      </c>
      <c r="E25" s="14">
        <v>0</v>
      </c>
      <c r="F25" s="48">
        <f t="shared" si="6"/>
        <v>11715</v>
      </c>
      <c r="G25" s="50">
        <v>0</v>
      </c>
      <c r="H25" s="14">
        <v>30000</v>
      </c>
      <c r="I25" s="14">
        <v>0</v>
      </c>
      <c r="J25" s="14">
        <v>0</v>
      </c>
      <c r="K25" s="6">
        <f t="shared" si="7"/>
        <v>30000</v>
      </c>
      <c r="L25" s="46">
        <v>7500</v>
      </c>
      <c r="M25" s="23">
        <v>0</v>
      </c>
      <c r="N25" s="23">
        <v>0</v>
      </c>
      <c r="O25" s="23">
        <v>0</v>
      </c>
      <c r="P25" s="23">
        <f t="shared" si="8"/>
        <v>7500</v>
      </c>
    </row>
    <row r="26" spans="1:16" ht="19.5" customHeight="1" x14ac:dyDescent="0.35">
      <c r="A26" s="45">
        <v>45038</v>
      </c>
      <c r="B26" s="14">
        <v>0</v>
      </c>
      <c r="C26" s="14">
        <v>0</v>
      </c>
      <c r="D26" s="14">
        <v>0</v>
      </c>
      <c r="E26" s="14">
        <v>0</v>
      </c>
      <c r="F26" s="48">
        <f t="shared" si="6"/>
        <v>0</v>
      </c>
      <c r="G26" s="50">
        <v>0</v>
      </c>
      <c r="H26" s="14">
        <v>0</v>
      </c>
      <c r="I26" s="14">
        <v>0</v>
      </c>
      <c r="J26" s="14">
        <v>0</v>
      </c>
      <c r="K26" s="6">
        <f t="shared" si="7"/>
        <v>0</v>
      </c>
      <c r="L26" s="46">
        <v>27500</v>
      </c>
      <c r="M26" s="23">
        <v>0</v>
      </c>
      <c r="N26" s="23">
        <v>0</v>
      </c>
      <c r="O26" s="23">
        <v>0</v>
      </c>
      <c r="P26" s="23">
        <f t="shared" si="8"/>
        <v>27500</v>
      </c>
    </row>
    <row r="27" spans="1:16" ht="19.5" customHeight="1" x14ac:dyDescent="0.35">
      <c r="A27" s="45">
        <v>45068</v>
      </c>
      <c r="B27" s="14">
        <v>0</v>
      </c>
      <c r="C27" s="14">
        <v>0</v>
      </c>
      <c r="D27" s="14">
        <v>0</v>
      </c>
      <c r="E27" s="14">
        <v>0</v>
      </c>
      <c r="F27" s="48">
        <f t="shared" si="6"/>
        <v>0</v>
      </c>
      <c r="G27" s="50">
        <v>0</v>
      </c>
      <c r="H27" s="14">
        <v>0</v>
      </c>
      <c r="I27" s="14">
        <v>0</v>
      </c>
      <c r="J27" s="14">
        <v>0</v>
      </c>
      <c r="K27" s="6">
        <f t="shared" si="7"/>
        <v>0</v>
      </c>
      <c r="L27" s="46">
        <v>27500</v>
      </c>
      <c r="M27" s="23">
        <v>0</v>
      </c>
      <c r="N27" s="23">
        <v>0</v>
      </c>
      <c r="O27" s="23">
        <v>0</v>
      </c>
      <c r="P27" s="23">
        <f t="shared" si="8"/>
        <v>27500</v>
      </c>
    </row>
    <row r="28" spans="1:16" ht="19.5" customHeight="1" x14ac:dyDescent="0.35">
      <c r="A28" s="45">
        <v>45099</v>
      </c>
      <c r="B28" s="14">
        <v>0</v>
      </c>
      <c r="C28" s="14">
        <v>0</v>
      </c>
      <c r="D28" s="14">
        <v>0</v>
      </c>
      <c r="E28" s="14">
        <v>0</v>
      </c>
      <c r="F28" s="48">
        <f t="shared" si="6"/>
        <v>0</v>
      </c>
      <c r="G28" s="50">
        <v>0</v>
      </c>
      <c r="H28" s="14">
        <v>0</v>
      </c>
      <c r="I28" s="14">
        <v>0</v>
      </c>
      <c r="J28" s="14">
        <v>0</v>
      </c>
      <c r="K28" s="6">
        <f t="shared" si="7"/>
        <v>0</v>
      </c>
      <c r="L28" s="46">
        <v>37500</v>
      </c>
      <c r="M28" s="23">
        <v>0</v>
      </c>
      <c r="N28" s="23">
        <v>0</v>
      </c>
      <c r="O28" s="23">
        <v>0</v>
      </c>
      <c r="P28" s="23">
        <f t="shared" si="8"/>
        <v>37500</v>
      </c>
    </row>
    <row r="29" spans="1:16" ht="19.5" customHeight="1" x14ac:dyDescent="0.35">
      <c r="A29" s="45">
        <v>45129</v>
      </c>
      <c r="B29" s="14">
        <v>0</v>
      </c>
      <c r="C29" s="14">
        <v>0</v>
      </c>
      <c r="D29" s="14">
        <v>0</v>
      </c>
      <c r="E29" s="14">
        <v>0</v>
      </c>
      <c r="F29" s="48">
        <f t="shared" si="6"/>
        <v>0</v>
      </c>
      <c r="G29" s="50">
        <v>26000</v>
      </c>
      <c r="H29" s="14">
        <v>865461</v>
      </c>
      <c r="I29" s="14">
        <v>0</v>
      </c>
      <c r="J29" s="14">
        <v>26000</v>
      </c>
      <c r="K29" s="6">
        <f t="shared" si="7"/>
        <v>917461</v>
      </c>
      <c r="L29" s="46">
        <v>35500</v>
      </c>
      <c r="M29" s="23">
        <v>0</v>
      </c>
      <c r="N29" s="23">
        <v>0</v>
      </c>
      <c r="O29" s="23">
        <v>0</v>
      </c>
      <c r="P29" s="23">
        <f t="shared" si="8"/>
        <v>35500</v>
      </c>
    </row>
    <row r="30" spans="1:16" ht="19.5" customHeight="1" x14ac:dyDescent="0.35">
      <c r="A30" s="45">
        <v>45160</v>
      </c>
      <c r="B30" s="14">
        <v>0</v>
      </c>
      <c r="C30" s="14">
        <v>0</v>
      </c>
      <c r="D30" s="14">
        <v>0</v>
      </c>
      <c r="E30" s="14">
        <v>0</v>
      </c>
      <c r="F30" s="48">
        <f t="shared" si="6"/>
        <v>0</v>
      </c>
      <c r="G30" s="50">
        <v>0</v>
      </c>
      <c r="H30" s="14">
        <v>195000</v>
      </c>
      <c r="I30" s="14">
        <v>0</v>
      </c>
      <c r="J30" s="14">
        <v>0</v>
      </c>
      <c r="K30" s="6">
        <f t="shared" si="7"/>
        <v>195000</v>
      </c>
      <c r="L30" s="46">
        <v>7500</v>
      </c>
      <c r="M30" s="23">
        <v>0</v>
      </c>
      <c r="N30" s="23">
        <v>0</v>
      </c>
      <c r="O30" s="23">
        <v>0</v>
      </c>
      <c r="P30" s="23">
        <f t="shared" si="8"/>
        <v>7500</v>
      </c>
    </row>
    <row r="31" spans="1:16" ht="19.5" customHeight="1" x14ac:dyDescent="0.35">
      <c r="A31" s="45">
        <v>45191</v>
      </c>
      <c r="B31" s="14">
        <v>0</v>
      </c>
      <c r="C31" s="14">
        <v>0</v>
      </c>
      <c r="D31" s="14">
        <v>0</v>
      </c>
      <c r="E31" s="14">
        <v>0</v>
      </c>
      <c r="F31" s="48">
        <f t="shared" ref="F31:F35" si="9">SUM(B31:E31)</f>
        <v>0</v>
      </c>
      <c r="G31" s="50">
        <v>0</v>
      </c>
      <c r="H31" s="14">
        <v>0</v>
      </c>
      <c r="I31" s="14">
        <v>0</v>
      </c>
      <c r="J31" s="14">
        <v>0</v>
      </c>
      <c r="K31" s="6">
        <f t="shared" ref="K31:K35" si="10">SUM(G31:J31)</f>
        <v>0</v>
      </c>
      <c r="L31" s="46">
        <v>7500</v>
      </c>
      <c r="M31" s="23">
        <v>0</v>
      </c>
      <c r="N31" s="23">
        <v>0</v>
      </c>
      <c r="O31" s="23">
        <v>0</v>
      </c>
      <c r="P31" s="23">
        <f t="shared" ref="P31:P35" si="11">SUM(L31:O31)</f>
        <v>7500</v>
      </c>
    </row>
    <row r="32" spans="1:16" ht="19.5" customHeight="1" x14ac:dyDescent="0.35">
      <c r="A32" s="45">
        <v>45221</v>
      </c>
      <c r="B32" s="14">
        <v>0</v>
      </c>
      <c r="C32" s="14">
        <v>550</v>
      </c>
      <c r="D32" s="14">
        <v>0</v>
      </c>
      <c r="E32" s="14">
        <v>0</v>
      </c>
      <c r="F32" s="6">
        <f t="shared" si="9"/>
        <v>550</v>
      </c>
      <c r="G32" s="14">
        <v>0</v>
      </c>
      <c r="H32" s="14">
        <v>0</v>
      </c>
      <c r="I32" s="14">
        <v>0</v>
      </c>
      <c r="J32" s="14">
        <v>0</v>
      </c>
      <c r="K32" s="6">
        <f t="shared" si="10"/>
        <v>0</v>
      </c>
      <c r="L32" s="23">
        <v>7500</v>
      </c>
      <c r="M32" s="23">
        <v>0</v>
      </c>
      <c r="N32" s="23">
        <v>0</v>
      </c>
      <c r="O32" s="23">
        <v>0</v>
      </c>
      <c r="P32" s="23">
        <f t="shared" si="11"/>
        <v>7500</v>
      </c>
    </row>
    <row r="33" spans="1:16" ht="19.5" customHeight="1" x14ac:dyDescent="0.35">
      <c r="A33" s="45">
        <v>45252</v>
      </c>
      <c r="B33" s="14">
        <v>0</v>
      </c>
      <c r="C33" s="14">
        <v>6949</v>
      </c>
      <c r="D33" s="14">
        <v>0</v>
      </c>
      <c r="E33" s="14">
        <v>0</v>
      </c>
      <c r="F33" s="6">
        <f t="shared" si="9"/>
        <v>6949</v>
      </c>
      <c r="G33" s="14">
        <v>0</v>
      </c>
      <c r="H33" s="14">
        <v>0</v>
      </c>
      <c r="I33" s="14">
        <v>0</v>
      </c>
      <c r="J33" s="14">
        <v>0</v>
      </c>
      <c r="K33" s="6">
        <f t="shared" si="10"/>
        <v>0</v>
      </c>
      <c r="L33" s="23">
        <v>0</v>
      </c>
      <c r="M33" s="23">
        <v>0</v>
      </c>
      <c r="N33" s="23">
        <v>0</v>
      </c>
      <c r="O33" s="23">
        <v>0</v>
      </c>
      <c r="P33" s="23">
        <f t="shared" si="11"/>
        <v>0</v>
      </c>
    </row>
    <row r="34" spans="1:16" ht="15.5" x14ac:dyDescent="0.35">
      <c r="A34" s="45">
        <v>45282</v>
      </c>
      <c r="B34" s="14">
        <v>0</v>
      </c>
      <c r="C34" s="14">
        <v>300</v>
      </c>
      <c r="D34" s="14">
        <v>0</v>
      </c>
      <c r="E34" s="14">
        <v>0</v>
      </c>
      <c r="F34" s="6">
        <f t="shared" si="9"/>
        <v>300</v>
      </c>
      <c r="G34" s="14">
        <v>0</v>
      </c>
      <c r="H34" s="14">
        <v>0</v>
      </c>
      <c r="I34" s="14">
        <v>0</v>
      </c>
      <c r="J34" s="14">
        <v>0</v>
      </c>
      <c r="K34" s="6">
        <f t="shared" si="10"/>
        <v>0</v>
      </c>
      <c r="L34" s="23">
        <v>0</v>
      </c>
      <c r="M34" s="23">
        <v>0</v>
      </c>
      <c r="N34" s="23">
        <v>0</v>
      </c>
      <c r="O34" s="23">
        <v>0</v>
      </c>
      <c r="P34" s="23">
        <f t="shared" si="11"/>
        <v>0</v>
      </c>
    </row>
    <row r="35" spans="1:16" ht="15.5" x14ac:dyDescent="0.35">
      <c r="A35" s="45">
        <v>45313</v>
      </c>
      <c r="B35" s="14">
        <v>0</v>
      </c>
      <c r="C35" s="14">
        <v>150</v>
      </c>
      <c r="D35" s="14">
        <v>0</v>
      </c>
      <c r="E35" s="14">
        <v>0</v>
      </c>
      <c r="F35" s="6">
        <f t="shared" si="9"/>
        <v>150</v>
      </c>
      <c r="G35" s="14">
        <v>0</v>
      </c>
      <c r="H35" s="14">
        <v>0</v>
      </c>
      <c r="I35" s="14">
        <v>0</v>
      </c>
      <c r="J35" s="14">
        <v>0</v>
      </c>
      <c r="K35" s="6">
        <f t="shared" si="10"/>
        <v>0</v>
      </c>
      <c r="L35" s="23">
        <v>0</v>
      </c>
      <c r="M35" s="23">
        <v>0</v>
      </c>
      <c r="N35" s="23">
        <v>0</v>
      </c>
      <c r="O35" s="23">
        <v>0</v>
      </c>
      <c r="P35" s="23">
        <f t="shared" si="11"/>
        <v>0</v>
      </c>
    </row>
    <row r="37" spans="1:16" ht="15.5" x14ac:dyDescent="0.35">
      <c r="A37" s="17"/>
    </row>
    <row r="38" spans="1:16" ht="16" thickBot="1" x14ac:dyDescent="0.4">
      <c r="A38" s="22"/>
    </row>
    <row r="39" spans="1:16" ht="15" customHeight="1" thickBot="1" x14ac:dyDescent="0.4">
      <c r="A39" s="151" t="s">
        <v>49</v>
      </c>
      <c r="B39" s="152"/>
      <c r="C39" s="152"/>
      <c r="D39" s="152"/>
      <c r="E39" s="152"/>
      <c r="F39" s="152"/>
      <c r="G39" s="152"/>
      <c r="H39" s="152"/>
      <c r="I39" s="153"/>
    </row>
    <row r="40" spans="1:16" ht="15" customHeight="1" x14ac:dyDescent="0.35">
      <c r="A40" s="73" t="s">
        <v>46</v>
      </c>
      <c r="B40" s="74" t="s">
        <v>47</v>
      </c>
      <c r="C40" s="74" t="s">
        <v>50</v>
      </c>
      <c r="D40" s="124" t="s">
        <v>48</v>
      </c>
      <c r="E40" s="125"/>
      <c r="F40" s="125"/>
      <c r="G40" s="125"/>
      <c r="H40" s="125"/>
      <c r="I40" s="126"/>
    </row>
    <row r="41" spans="1:16" ht="15" customHeight="1" x14ac:dyDescent="0.35">
      <c r="A41" s="45">
        <v>44927</v>
      </c>
      <c r="B41" s="35" t="s">
        <v>27</v>
      </c>
      <c r="C41" s="63" t="s">
        <v>27</v>
      </c>
      <c r="D41" s="87" t="s">
        <v>27</v>
      </c>
      <c r="E41" s="88"/>
      <c r="F41" s="88"/>
      <c r="G41" s="88"/>
      <c r="H41" s="88"/>
      <c r="I41" s="89"/>
    </row>
    <row r="42" spans="1:16" ht="15.5" x14ac:dyDescent="0.35">
      <c r="A42" s="45">
        <v>44958</v>
      </c>
      <c r="B42" s="35" t="s">
        <v>27</v>
      </c>
      <c r="C42" s="63" t="s">
        <v>27</v>
      </c>
      <c r="D42" s="87" t="s">
        <v>27</v>
      </c>
      <c r="E42" s="88"/>
      <c r="F42" s="88"/>
      <c r="G42" s="88"/>
      <c r="H42" s="88"/>
      <c r="I42" s="89"/>
    </row>
    <row r="43" spans="1:16" ht="15.5" x14ac:dyDescent="0.35">
      <c r="A43" s="61">
        <v>44986</v>
      </c>
      <c r="B43" s="35" t="s">
        <v>27</v>
      </c>
      <c r="C43" s="63" t="s">
        <v>27</v>
      </c>
      <c r="D43" s="87" t="s">
        <v>27</v>
      </c>
      <c r="E43" s="88"/>
      <c r="F43" s="88"/>
      <c r="G43" s="88"/>
      <c r="H43" s="88"/>
      <c r="I43" s="89"/>
    </row>
    <row r="44" spans="1:16" ht="15.5" x14ac:dyDescent="0.35">
      <c r="A44" s="62">
        <v>45017</v>
      </c>
      <c r="B44" s="35" t="s">
        <v>27</v>
      </c>
      <c r="C44" s="63" t="s">
        <v>27</v>
      </c>
      <c r="D44" s="87" t="s">
        <v>27</v>
      </c>
      <c r="E44" s="88"/>
      <c r="F44" s="88"/>
      <c r="G44" s="88"/>
      <c r="H44" s="88"/>
      <c r="I44" s="89"/>
    </row>
    <row r="45" spans="1:16" ht="15.5" x14ac:dyDescent="0.35">
      <c r="A45" s="45">
        <v>45047</v>
      </c>
      <c r="B45" s="35" t="s">
        <v>27</v>
      </c>
      <c r="C45" s="63" t="s">
        <v>27</v>
      </c>
      <c r="D45" s="87" t="s">
        <v>27</v>
      </c>
      <c r="E45" s="88"/>
      <c r="F45" s="88"/>
      <c r="G45" s="88"/>
      <c r="H45" s="88"/>
      <c r="I45" s="89"/>
    </row>
    <row r="46" spans="1:16" ht="15.5" x14ac:dyDescent="0.35">
      <c r="A46" s="45">
        <v>45078</v>
      </c>
      <c r="B46" s="35" t="s">
        <v>27</v>
      </c>
      <c r="C46" s="63" t="s">
        <v>27</v>
      </c>
      <c r="D46" s="87" t="s">
        <v>27</v>
      </c>
      <c r="E46" s="88"/>
      <c r="F46" s="88"/>
      <c r="G46" s="88"/>
      <c r="H46" s="88"/>
      <c r="I46" s="89"/>
    </row>
    <row r="47" spans="1:16" ht="15.5" x14ac:dyDescent="0.35">
      <c r="A47" s="45">
        <v>45108</v>
      </c>
      <c r="B47" s="35" t="s">
        <v>27</v>
      </c>
      <c r="C47" s="63" t="s">
        <v>27</v>
      </c>
      <c r="D47" s="87" t="s">
        <v>27</v>
      </c>
      <c r="E47" s="88"/>
      <c r="F47" s="88"/>
      <c r="G47" s="88"/>
      <c r="H47" s="88"/>
      <c r="I47" s="89"/>
    </row>
    <row r="48" spans="1:16" ht="15.5" x14ac:dyDescent="0.35">
      <c r="A48" s="45">
        <v>45139</v>
      </c>
      <c r="B48" s="35" t="s">
        <v>27</v>
      </c>
      <c r="C48" s="63" t="s">
        <v>27</v>
      </c>
      <c r="D48" s="87" t="s">
        <v>27</v>
      </c>
      <c r="E48" s="88"/>
      <c r="F48" s="88"/>
      <c r="G48" s="88"/>
      <c r="H48" s="88"/>
      <c r="I48" s="89"/>
    </row>
    <row r="49" spans="1:12" ht="15.5" x14ac:dyDescent="0.35">
      <c r="A49" s="45">
        <v>45170</v>
      </c>
      <c r="B49" s="35" t="s">
        <v>27</v>
      </c>
      <c r="C49" s="63" t="s">
        <v>27</v>
      </c>
      <c r="D49" s="87" t="s">
        <v>27</v>
      </c>
      <c r="E49" s="88"/>
      <c r="F49" s="88"/>
      <c r="G49" s="88"/>
      <c r="H49" s="88"/>
      <c r="I49" s="89"/>
    </row>
    <row r="50" spans="1:12" ht="15.5" x14ac:dyDescent="0.35">
      <c r="A50" s="45">
        <v>45200</v>
      </c>
      <c r="B50" s="35" t="s">
        <v>27</v>
      </c>
      <c r="C50" s="63" t="s">
        <v>27</v>
      </c>
      <c r="D50" s="87" t="s">
        <v>27</v>
      </c>
      <c r="E50" s="88"/>
      <c r="F50" s="88"/>
      <c r="G50" s="88"/>
      <c r="H50" s="88"/>
      <c r="I50" s="89"/>
    </row>
    <row r="51" spans="1:12" ht="15.5" x14ac:dyDescent="0.35">
      <c r="A51" s="45">
        <v>45231</v>
      </c>
      <c r="B51" s="35" t="s">
        <v>27</v>
      </c>
      <c r="C51" s="63" t="s">
        <v>27</v>
      </c>
      <c r="D51" s="87" t="s">
        <v>27</v>
      </c>
      <c r="E51" s="88"/>
      <c r="F51" s="88"/>
      <c r="G51" s="88"/>
      <c r="H51" s="88"/>
      <c r="I51" s="89"/>
    </row>
    <row r="52" spans="1:12" ht="15.5" x14ac:dyDescent="0.35">
      <c r="A52" s="45">
        <v>45261</v>
      </c>
      <c r="B52" s="35" t="s">
        <v>27</v>
      </c>
      <c r="C52" s="63" t="s">
        <v>27</v>
      </c>
      <c r="D52" s="87" t="s">
        <v>27</v>
      </c>
      <c r="E52" s="88"/>
      <c r="F52" s="88"/>
      <c r="G52" s="88"/>
      <c r="H52" s="88"/>
      <c r="I52" s="89"/>
    </row>
    <row r="53" spans="1:12" ht="15.5" x14ac:dyDescent="0.35">
      <c r="A53" s="45">
        <v>45292</v>
      </c>
      <c r="B53" s="35" t="s">
        <v>27</v>
      </c>
      <c r="C53" s="63" t="s">
        <v>27</v>
      </c>
      <c r="D53" s="87" t="s">
        <v>27</v>
      </c>
      <c r="E53" s="88"/>
      <c r="F53" s="88"/>
      <c r="G53" s="88"/>
      <c r="H53" s="88"/>
      <c r="I53" s="89"/>
    </row>
    <row r="54" spans="1:12" ht="15.5" x14ac:dyDescent="0.35">
      <c r="A54" s="13"/>
    </row>
    <row r="55" spans="1:12" ht="15.5" x14ac:dyDescent="0.35">
      <c r="A55" s="22"/>
    </row>
    <row r="56" spans="1:12" ht="15" x14ac:dyDescent="0.35">
      <c r="A56" s="56" t="s">
        <v>14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 ht="15" x14ac:dyDescent="0.35">
      <c r="A57" s="55" t="s">
        <v>16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5" x14ac:dyDescent="0.35">
      <c r="A58" s="55" t="s">
        <v>12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5" x14ac:dyDescent="0.35">
      <c r="A59" s="55" t="s">
        <v>13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5" x14ac:dyDescent="0.35">
      <c r="A60" s="55" t="s">
        <v>61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5" x14ac:dyDescent="0.35">
      <c r="A61" s="55" t="s">
        <v>62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5" x14ac:dyDescent="0.35">
      <c r="A62" s="55" t="s">
        <v>63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5" x14ac:dyDescent="0.35">
      <c r="A63" s="55" t="s">
        <v>64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5" x14ac:dyDescent="0.35">
      <c r="A64" s="58" t="s">
        <v>44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5" x14ac:dyDescent="0.35">
      <c r="A65" s="58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7" spans="1:12" ht="15.5" x14ac:dyDescent="0.35">
      <c r="A67" s="21"/>
    </row>
    <row r="68" spans="1:12" ht="15.5" x14ac:dyDescent="0.35">
      <c r="A68" s="21"/>
    </row>
    <row r="69" spans="1:12" ht="15.5" x14ac:dyDescent="0.35">
      <c r="A69" s="21"/>
    </row>
    <row r="70" spans="1:12" ht="15.5" x14ac:dyDescent="0.35">
      <c r="A70" s="21"/>
    </row>
    <row r="71" spans="1:12" ht="15.5" x14ac:dyDescent="0.35">
      <c r="A71" s="21"/>
    </row>
  </sheetData>
  <mergeCells count="23">
    <mergeCell ref="D42:I42"/>
    <mergeCell ref="A39:I39"/>
    <mergeCell ref="D40:I40"/>
    <mergeCell ref="D41:I41"/>
    <mergeCell ref="B21:F21"/>
    <mergeCell ref="G21:K21"/>
    <mergeCell ref="L21:P21"/>
    <mergeCell ref="A1:P1"/>
    <mergeCell ref="B2:F2"/>
    <mergeCell ref="G2:K2"/>
    <mergeCell ref="L2:P2"/>
    <mergeCell ref="A20:P20"/>
    <mergeCell ref="D53:I53"/>
    <mergeCell ref="D52:I52"/>
    <mergeCell ref="D51:I51"/>
    <mergeCell ref="D43:I43"/>
    <mergeCell ref="D44:I44"/>
    <mergeCell ref="D49:I49"/>
    <mergeCell ref="D45:I45"/>
    <mergeCell ref="D46:I46"/>
    <mergeCell ref="D47:I47"/>
    <mergeCell ref="D48:I48"/>
    <mergeCell ref="D50:I50"/>
  </mergeCells>
  <hyperlinks>
    <hyperlink ref="A64" r:id="rId1" xr:uid="{8CA25FB6-0F6B-4448-A0A1-0B84683772C5}"/>
  </hyperlinks>
  <pageMargins left="0.7" right="0.7" top="0.75" bottom="0.2" header="0.3" footer="0.3"/>
  <pageSetup scale="39" orientation="landscape" r:id="rId2"/>
  <headerFooter>
    <oddHeader>&amp;L&amp;14January 2024&amp;C&amp;"-,Bold"&amp;16Transfers to Storage - Summary</oddHeader>
    <oddFooter>&amp;R7</oddFooter>
  </headerFooter>
  <ignoredErrors>
    <ignoredError sqref="F12 F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9C7BED7A23646BBF39FE5B95398C8" ma:contentTypeVersion="12" ma:contentTypeDescription="Create a new document." ma:contentTypeScope="" ma:versionID="eaee3a7ab6e17f8b1d6c8b7c722b21f7">
  <xsd:schema xmlns:xsd="http://www.w3.org/2001/XMLSchema" xmlns:xs="http://www.w3.org/2001/XMLSchema" xmlns:p="http://schemas.microsoft.com/office/2006/metadata/properties" xmlns:ns3="f5ed73c7-423e-49e6-bf86-f1e3d2e7bbef" xmlns:ns4="109530fe-d9ad-4313-b3fb-1ceea7d26c08" targetNamespace="http://schemas.microsoft.com/office/2006/metadata/properties" ma:root="true" ma:fieldsID="e6c679ba94168f8c71bfa0a027a51d33" ns3:_="" ns4:_="">
    <xsd:import namespace="f5ed73c7-423e-49e6-bf86-f1e3d2e7bbef"/>
    <xsd:import namespace="109530fe-d9ad-4313-b3fb-1ceea7d26c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d73c7-423e-49e6-bf86-f1e3d2e7bb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530fe-d9ad-4313-b3fb-1ceea7d26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48861-B1EF-4D68-969B-1D07A67C0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B6102C-9A00-4D6B-BBC9-4CDDA70DA46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109530fe-d9ad-4313-b3fb-1ceea7d26c08"/>
    <ds:schemaRef ds:uri="f5ed73c7-423e-49e6-bf86-f1e3d2e7bbef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34A7F6C-EDFB-47A4-8781-F6F623192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d73c7-423e-49e6-bf86-f1e3d2e7bbef"/>
    <ds:schemaRef ds:uri="109530fe-d9ad-4313-b3fb-1ceea7d26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b0cee36c-225c-4f48-b60b-921f444b5698}" enabled="0" method="" siteId="{b0cee36c-225c-4f48-b60b-921f444b569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FT-R Transfers (Freq &amp; Vol)</vt:lpstr>
      <vt:lpstr>FT-D Transfers (Frequency)</vt:lpstr>
      <vt:lpstr>FT-D Transfers (Volume)</vt:lpstr>
      <vt:lpstr>Transfers to Storage</vt:lpstr>
      <vt:lpstr>'Transfers to Storage'!Print_Area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Activity Report - January 2024</dc:title>
  <dc:creator>Sara Bourque</dc:creator>
  <cp:lastModifiedBy>Sara Bourque</cp:lastModifiedBy>
  <cp:lastPrinted>2024-02-05T18:47:53Z</cp:lastPrinted>
  <dcterms:created xsi:type="dcterms:W3CDTF">2020-04-19T03:19:33Z</dcterms:created>
  <dcterms:modified xsi:type="dcterms:W3CDTF">2024-02-08T14:30:52Z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0x0101002B79C7BED7A23646BBF39FE5B95398C8</vt:lpwstr>
  </property>
</Properties>
</file>