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ranscanada-my.sharepoint.com/personal/sara_bourque_tcenergy_com/Documents/Desktop/"/>
    </mc:Choice>
  </mc:AlternateContent>
  <xr:revisionPtr revIDLastSave="0" documentId="8_{F4D09638-589E-46E9-BF8F-AACCBFAE9370}" xr6:coauthVersionLast="47" xr6:coauthVersionMax="47" xr10:uidLastSave="{00000000-0000-0000-0000-000000000000}"/>
  <bookViews>
    <workbookView xWindow="-110" yWindow="-110" windowWidth="19420" windowHeight="10420" firstSheet="1" activeTab="2" xr2:uid="{6ACBFBDD-BB1F-4AFB-B59D-711855B00963}"/>
  </bookViews>
  <sheets>
    <sheet name="FT-R Transfers (Freq &amp; Vol)" sheetId="1" r:id="rId1"/>
    <sheet name="FT-D Transfers (Frequency)" sheetId="5" r:id="rId2"/>
    <sheet name="FT-D Transfers (Volume)" sheetId="4" r:id="rId3"/>
    <sheet name="Transfers to Storage" sheetId="6" r:id="rId4"/>
  </sheets>
  <definedNames>
    <definedName name="_xlnm.Print_Area" localSheetId="3">'Transfers to Storage'!$A$1:$P$75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5" l="1"/>
  <c r="K16" i="5"/>
  <c r="I16" i="4"/>
  <c r="Y33" i="5"/>
  <c r="F16" i="5"/>
  <c r="G16" i="5"/>
  <c r="J91" i="1"/>
  <c r="P33" i="6"/>
  <c r="K33" i="6"/>
  <c r="F33" i="6"/>
  <c r="P32" i="6"/>
  <c r="K32" i="6"/>
  <c r="F32" i="6"/>
  <c r="P31" i="6"/>
  <c r="K31" i="6"/>
  <c r="F31" i="6"/>
  <c r="P30" i="6"/>
  <c r="K30" i="6"/>
  <c r="F30" i="6"/>
  <c r="P29" i="6"/>
  <c r="K29" i="6"/>
  <c r="F29" i="6"/>
  <c r="P28" i="6"/>
  <c r="K28" i="6"/>
  <c r="F28" i="6"/>
  <c r="P27" i="6"/>
  <c r="K27" i="6"/>
  <c r="F27" i="6"/>
  <c r="P26" i="6"/>
  <c r="K26" i="6"/>
  <c r="F26" i="6"/>
  <c r="P25" i="6"/>
  <c r="K25" i="6"/>
  <c r="F25" i="6"/>
  <c r="P24" i="6"/>
  <c r="K24" i="6"/>
  <c r="F24" i="6"/>
  <c r="P23" i="6"/>
  <c r="K23" i="6"/>
  <c r="F23" i="6"/>
  <c r="P22" i="6"/>
  <c r="K22" i="6"/>
  <c r="F22" i="6"/>
  <c r="P15" i="6"/>
  <c r="K15" i="6"/>
  <c r="F15" i="6"/>
  <c r="P14" i="6"/>
  <c r="K14" i="6"/>
  <c r="F14" i="6"/>
  <c r="P13" i="6"/>
  <c r="K13" i="6"/>
  <c r="F13" i="6"/>
  <c r="P12" i="6"/>
  <c r="K12" i="6"/>
  <c r="F12" i="6"/>
  <c r="P11" i="6"/>
  <c r="K11" i="6"/>
  <c r="F11" i="6"/>
  <c r="P10" i="6"/>
  <c r="K10" i="6"/>
  <c r="F10" i="6"/>
  <c r="P9" i="6"/>
  <c r="K9" i="6"/>
  <c r="F9" i="6"/>
  <c r="P8" i="6"/>
  <c r="K8" i="6"/>
  <c r="F8" i="6"/>
  <c r="P7" i="6"/>
  <c r="K7" i="6"/>
  <c r="F7" i="6"/>
  <c r="P6" i="6"/>
  <c r="K6" i="6"/>
  <c r="F6" i="6"/>
  <c r="P5" i="6"/>
  <c r="K5" i="6"/>
  <c r="F5" i="6"/>
  <c r="P4" i="6"/>
  <c r="K4" i="6"/>
  <c r="F4" i="6"/>
  <c r="M107" i="4"/>
  <c r="F107" i="4"/>
  <c r="M106" i="4"/>
  <c r="F106" i="4"/>
  <c r="M105" i="4"/>
  <c r="F105" i="4"/>
  <c r="M104" i="4"/>
  <c r="F104" i="4"/>
  <c r="M103" i="4"/>
  <c r="F103" i="4"/>
  <c r="M102" i="4"/>
  <c r="F102" i="4"/>
  <c r="M101" i="4"/>
  <c r="F101" i="4"/>
  <c r="M100" i="4"/>
  <c r="F100" i="4"/>
  <c r="M99" i="4"/>
  <c r="F99" i="4"/>
  <c r="M98" i="4"/>
  <c r="F98" i="4"/>
  <c r="M97" i="4"/>
  <c r="F97" i="4"/>
  <c r="M96" i="4"/>
  <c r="F96" i="4"/>
  <c r="Y90" i="4"/>
  <c r="U90" i="4"/>
  <c r="Q90" i="4"/>
  <c r="M90" i="4"/>
  <c r="I90" i="4"/>
  <c r="D90" i="4"/>
  <c r="C90" i="4"/>
  <c r="B90" i="4"/>
  <c r="E90" i="4" s="1"/>
  <c r="Y89" i="4"/>
  <c r="U89" i="4"/>
  <c r="Q89" i="4"/>
  <c r="M89" i="4"/>
  <c r="I89" i="4"/>
  <c r="D89" i="4"/>
  <c r="C89" i="4"/>
  <c r="B89" i="4"/>
  <c r="E89" i="4" s="1"/>
  <c r="Y88" i="4"/>
  <c r="U88" i="4"/>
  <c r="U13" i="4" s="1"/>
  <c r="Q88" i="4"/>
  <c r="M88" i="4"/>
  <c r="I88" i="4"/>
  <c r="E88" i="4"/>
  <c r="D88" i="4"/>
  <c r="C88" i="4"/>
  <c r="B88" i="4"/>
  <c r="Y87" i="4"/>
  <c r="U87" i="4"/>
  <c r="Q87" i="4"/>
  <c r="M87" i="4"/>
  <c r="I87" i="4"/>
  <c r="D87" i="4"/>
  <c r="C87" i="4"/>
  <c r="B87" i="4"/>
  <c r="E87" i="4" s="1"/>
  <c r="Y86" i="4"/>
  <c r="U86" i="4"/>
  <c r="Q86" i="4"/>
  <c r="M86" i="4"/>
  <c r="I86" i="4"/>
  <c r="D86" i="4"/>
  <c r="C86" i="4"/>
  <c r="B86" i="4"/>
  <c r="E86" i="4" s="1"/>
  <c r="Y85" i="4"/>
  <c r="U85" i="4"/>
  <c r="Q85" i="4"/>
  <c r="M85" i="4"/>
  <c r="I85" i="4"/>
  <c r="D85" i="4"/>
  <c r="C85" i="4"/>
  <c r="B85" i="4"/>
  <c r="E85" i="4" s="1"/>
  <c r="Y84" i="4"/>
  <c r="U84" i="4"/>
  <c r="Q84" i="4"/>
  <c r="M84" i="4"/>
  <c r="I84" i="4"/>
  <c r="E84" i="4"/>
  <c r="D84" i="4"/>
  <c r="C84" i="4"/>
  <c r="B84" i="4"/>
  <c r="Y83" i="4"/>
  <c r="U83" i="4"/>
  <c r="Q83" i="4"/>
  <c r="M83" i="4"/>
  <c r="I83" i="4"/>
  <c r="D83" i="4"/>
  <c r="C83" i="4"/>
  <c r="B83" i="4"/>
  <c r="E83" i="4" s="1"/>
  <c r="Y82" i="4"/>
  <c r="U82" i="4"/>
  <c r="Q82" i="4"/>
  <c r="M82" i="4"/>
  <c r="I82" i="4"/>
  <c r="D82" i="4"/>
  <c r="C82" i="4"/>
  <c r="B82" i="4"/>
  <c r="E82" i="4" s="1"/>
  <c r="Y81" i="4"/>
  <c r="U81" i="4"/>
  <c r="Q81" i="4"/>
  <c r="M81" i="4"/>
  <c r="I81" i="4"/>
  <c r="D81" i="4"/>
  <c r="C81" i="4"/>
  <c r="B81" i="4"/>
  <c r="E81" i="4" s="1"/>
  <c r="Y80" i="4"/>
  <c r="U80" i="4"/>
  <c r="Q80" i="4"/>
  <c r="M80" i="4"/>
  <c r="I80" i="4"/>
  <c r="E80" i="4"/>
  <c r="D80" i="4"/>
  <c r="C80" i="4"/>
  <c r="B80" i="4"/>
  <c r="Y79" i="4"/>
  <c r="U79" i="4"/>
  <c r="Q79" i="4"/>
  <c r="M79" i="4"/>
  <c r="I79" i="4"/>
  <c r="D79" i="4"/>
  <c r="C79" i="4"/>
  <c r="B79" i="4"/>
  <c r="E79" i="4" s="1"/>
  <c r="A79" i="4"/>
  <c r="Y66" i="4"/>
  <c r="U66" i="4"/>
  <c r="Q66" i="4"/>
  <c r="M66" i="4"/>
  <c r="I66" i="4"/>
  <c r="D66" i="4"/>
  <c r="C66" i="4"/>
  <c r="B66" i="4"/>
  <c r="E66" i="4" s="1"/>
  <c r="Y65" i="4"/>
  <c r="U65" i="4"/>
  <c r="Q65" i="4"/>
  <c r="M65" i="4"/>
  <c r="I65" i="4"/>
  <c r="D65" i="4"/>
  <c r="C65" i="4"/>
  <c r="B65" i="4"/>
  <c r="E65" i="4" s="1"/>
  <c r="Y64" i="4"/>
  <c r="U64" i="4"/>
  <c r="Q64" i="4"/>
  <c r="M64" i="4"/>
  <c r="I64" i="4"/>
  <c r="E64" i="4"/>
  <c r="D64" i="4"/>
  <c r="C64" i="4"/>
  <c r="B64" i="4"/>
  <c r="Y63" i="4"/>
  <c r="U63" i="4"/>
  <c r="Q63" i="4"/>
  <c r="M63" i="4"/>
  <c r="I63" i="4"/>
  <c r="I12" i="4" s="1"/>
  <c r="D63" i="4"/>
  <c r="C63" i="4"/>
  <c r="B63" i="4"/>
  <c r="E63" i="4" s="1"/>
  <c r="Y62" i="4"/>
  <c r="U62" i="4"/>
  <c r="Q62" i="4"/>
  <c r="M62" i="4"/>
  <c r="I62" i="4"/>
  <c r="D62" i="4"/>
  <c r="C62" i="4"/>
  <c r="B62" i="4"/>
  <c r="E62" i="4" s="1"/>
  <c r="Y61" i="4"/>
  <c r="U61" i="4"/>
  <c r="Q61" i="4"/>
  <c r="M61" i="4"/>
  <c r="I61" i="4"/>
  <c r="D61" i="4"/>
  <c r="C61" i="4"/>
  <c r="B61" i="4"/>
  <c r="E61" i="4" s="1"/>
  <c r="Y60" i="4"/>
  <c r="U60" i="4"/>
  <c r="Q60" i="4"/>
  <c r="M60" i="4"/>
  <c r="I60" i="4"/>
  <c r="E60" i="4"/>
  <c r="D60" i="4"/>
  <c r="C60" i="4"/>
  <c r="B60" i="4"/>
  <c r="Y59" i="4"/>
  <c r="U59" i="4"/>
  <c r="Q59" i="4"/>
  <c r="M59" i="4"/>
  <c r="I59" i="4"/>
  <c r="D59" i="4"/>
  <c r="C59" i="4"/>
  <c r="B59" i="4"/>
  <c r="E59" i="4" s="1"/>
  <c r="Y58" i="4"/>
  <c r="U58" i="4"/>
  <c r="Q58" i="4"/>
  <c r="M58" i="4"/>
  <c r="I58" i="4"/>
  <c r="D58" i="4"/>
  <c r="C58" i="4"/>
  <c r="B58" i="4"/>
  <c r="E58" i="4" s="1"/>
  <c r="Y57" i="4"/>
  <c r="U57" i="4"/>
  <c r="Q57" i="4"/>
  <c r="M57" i="4"/>
  <c r="I57" i="4"/>
  <c r="D57" i="4"/>
  <c r="C57" i="4"/>
  <c r="B57" i="4"/>
  <c r="E57" i="4" s="1"/>
  <c r="Y56" i="4"/>
  <c r="U56" i="4"/>
  <c r="Q56" i="4"/>
  <c r="M56" i="4"/>
  <c r="I56" i="4"/>
  <c r="E56" i="4"/>
  <c r="D56" i="4"/>
  <c r="C56" i="4"/>
  <c r="B56" i="4"/>
  <c r="Y55" i="4"/>
  <c r="U55" i="4"/>
  <c r="Q55" i="4"/>
  <c r="M55" i="4"/>
  <c r="I55" i="4"/>
  <c r="D55" i="4"/>
  <c r="C55" i="4"/>
  <c r="B55" i="4"/>
  <c r="E55" i="4" s="1"/>
  <c r="Y49" i="4"/>
  <c r="U49" i="4"/>
  <c r="Q49" i="4"/>
  <c r="M49" i="4"/>
  <c r="I49" i="4"/>
  <c r="D49" i="4"/>
  <c r="C49" i="4"/>
  <c r="B49" i="4"/>
  <c r="E49" i="4" s="1"/>
  <c r="Y48" i="4"/>
  <c r="U48" i="4"/>
  <c r="Q48" i="4"/>
  <c r="M48" i="4"/>
  <c r="I48" i="4"/>
  <c r="D48" i="4"/>
  <c r="C48" i="4"/>
  <c r="B48" i="4"/>
  <c r="E48" i="4" s="1"/>
  <c r="Y47" i="4"/>
  <c r="U47" i="4"/>
  <c r="Q47" i="4"/>
  <c r="M47" i="4"/>
  <c r="M13" i="4" s="1"/>
  <c r="I47" i="4"/>
  <c r="E47" i="4"/>
  <c r="D47" i="4"/>
  <c r="C47" i="4"/>
  <c r="B47" i="4"/>
  <c r="Y46" i="4"/>
  <c r="U46" i="4"/>
  <c r="U12" i="4" s="1"/>
  <c r="Q46" i="4"/>
  <c r="M46" i="4"/>
  <c r="I46" i="4"/>
  <c r="D46" i="4"/>
  <c r="C46" i="4"/>
  <c r="B46" i="4"/>
  <c r="E46" i="4" s="1"/>
  <c r="Y45" i="4"/>
  <c r="U45" i="4"/>
  <c r="Q45" i="4"/>
  <c r="M45" i="4"/>
  <c r="I45" i="4"/>
  <c r="D45" i="4"/>
  <c r="C45" i="4"/>
  <c r="B45" i="4"/>
  <c r="E45" i="4" s="1"/>
  <c r="Y44" i="4"/>
  <c r="U44" i="4"/>
  <c r="Q44" i="4"/>
  <c r="M44" i="4"/>
  <c r="I44" i="4"/>
  <c r="D44" i="4"/>
  <c r="C44" i="4"/>
  <c r="B44" i="4"/>
  <c r="E44" i="4" s="1"/>
  <c r="Y43" i="4"/>
  <c r="U43" i="4"/>
  <c r="Q43" i="4"/>
  <c r="M43" i="4"/>
  <c r="I43" i="4"/>
  <c r="E43" i="4"/>
  <c r="D43" i="4"/>
  <c r="C43" i="4"/>
  <c r="B43" i="4"/>
  <c r="Y42" i="4"/>
  <c r="U42" i="4"/>
  <c r="Q42" i="4"/>
  <c r="M42" i="4"/>
  <c r="I42" i="4"/>
  <c r="D42" i="4"/>
  <c r="C42" i="4"/>
  <c r="B42" i="4"/>
  <c r="E42" i="4" s="1"/>
  <c r="Y41" i="4"/>
  <c r="U41" i="4"/>
  <c r="Q41" i="4"/>
  <c r="M41" i="4"/>
  <c r="I41" i="4"/>
  <c r="D41" i="4"/>
  <c r="C41" i="4"/>
  <c r="B41" i="4"/>
  <c r="E41" i="4" s="1"/>
  <c r="Y40" i="4"/>
  <c r="U40" i="4"/>
  <c r="Q40" i="4"/>
  <c r="M40" i="4"/>
  <c r="I40" i="4"/>
  <c r="D40" i="4"/>
  <c r="C40" i="4"/>
  <c r="B40" i="4"/>
  <c r="E40" i="4" s="1"/>
  <c r="Y39" i="4"/>
  <c r="U39" i="4"/>
  <c r="Q39" i="4"/>
  <c r="M39" i="4"/>
  <c r="I39" i="4"/>
  <c r="E39" i="4"/>
  <c r="D39" i="4"/>
  <c r="C39" i="4"/>
  <c r="B39" i="4"/>
  <c r="Y38" i="4"/>
  <c r="U38" i="4"/>
  <c r="Q38" i="4"/>
  <c r="M38" i="4"/>
  <c r="I38" i="4"/>
  <c r="D38" i="4"/>
  <c r="C38" i="4"/>
  <c r="E38" i="4" s="1"/>
  <c r="B38" i="4"/>
  <c r="A38" i="4"/>
  <c r="A39" i="4" s="1"/>
  <c r="Y32" i="4"/>
  <c r="U32" i="4"/>
  <c r="Q32" i="4"/>
  <c r="M32" i="4"/>
  <c r="I32" i="4"/>
  <c r="I15" i="4" s="1"/>
  <c r="D32" i="4"/>
  <c r="C32" i="4"/>
  <c r="B32" i="4"/>
  <c r="E32" i="4" s="1"/>
  <c r="Y31" i="4"/>
  <c r="U31" i="4"/>
  <c r="Q31" i="4"/>
  <c r="M31" i="4"/>
  <c r="I31" i="4"/>
  <c r="I14" i="4" s="1"/>
  <c r="D31" i="4"/>
  <c r="C31" i="4"/>
  <c r="B31" i="4"/>
  <c r="E31" i="4" s="1"/>
  <c r="Y30" i="4"/>
  <c r="U30" i="4"/>
  <c r="Q30" i="4"/>
  <c r="M30" i="4"/>
  <c r="I30" i="4"/>
  <c r="E30" i="4"/>
  <c r="D30" i="4"/>
  <c r="C30" i="4"/>
  <c r="B30" i="4"/>
  <c r="Y29" i="4"/>
  <c r="U29" i="4"/>
  <c r="Q29" i="4"/>
  <c r="Q12" i="4" s="1"/>
  <c r="M29" i="4"/>
  <c r="I29" i="4"/>
  <c r="D29" i="4"/>
  <c r="C29" i="4"/>
  <c r="B29" i="4"/>
  <c r="E29" i="4" s="1"/>
  <c r="Y28" i="4"/>
  <c r="U28" i="4"/>
  <c r="Q28" i="4"/>
  <c r="M28" i="4"/>
  <c r="I28" i="4"/>
  <c r="D28" i="4"/>
  <c r="C28" i="4"/>
  <c r="B28" i="4"/>
  <c r="E28" i="4" s="1"/>
  <c r="Y27" i="4"/>
  <c r="U27" i="4"/>
  <c r="Q27" i="4"/>
  <c r="M27" i="4"/>
  <c r="I27" i="4"/>
  <c r="D27" i="4"/>
  <c r="C27" i="4"/>
  <c r="B27" i="4"/>
  <c r="E27" i="4" s="1"/>
  <c r="Y26" i="4"/>
  <c r="U26" i="4"/>
  <c r="Q26" i="4"/>
  <c r="M26" i="4"/>
  <c r="I26" i="4"/>
  <c r="E26" i="4"/>
  <c r="D26" i="4"/>
  <c r="C26" i="4"/>
  <c r="B26" i="4"/>
  <c r="Y25" i="4"/>
  <c r="U25" i="4"/>
  <c r="Q25" i="4"/>
  <c r="M25" i="4"/>
  <c r="I25" i="4"/>
  <c r="D25" i="4"/>
  <c r="C25" i="4"/>
  <c r="B25" i="4"/>
  <c r="E25" i="4" s="1"/>
  <c r="Y24" i="4"/>
  <c r="U24" i="4"/>
  <c r="Q24" i="4"/>
  <c r="M24" i="4"/>
  <c r="I24" i="4"/>
  <c r="D24" i="4"/>
  <c r="C24" i="4"/>
  <c r="B24" i="4"/>
  <c r="E24" i="4" s="1"/>
  <c r="Y23" i="4"/>
  <c r="U23" i="4"/>
  <c r="Q23" i="4"/>
  <c r="M23" i="4"/>
  <c r="I23" i="4"/>
  <c r="D23" i="4"/>
  <c r="C23" i="4"/>
  <c r="B23" i="4"/>
  <c r="E23" i="4" s="1"/>
  <c r="Y22" i="4"/>
  <c r="U22" i="4"/>
  <c r="Q22" i="4"/>
  <c r="M22" i="4"/>
  <c r="I22" i="4"/>
  <c r="E22" i="4"/>
  <c r="D22" i="4"/>
  <c r="C22" i="4"/>
  <c r="B22" i="4"/>
  <c r="Y21" i="4"/>
  <c r="U21" i="4"/>
  <c r="Q21" i="4"/>
  <c r="M21" i="4"/>
  <c r="I21" i="4"/>
  <c r="D21" i="4"/>
  <c r="C21" i="4"/>
  <c r="B21" i="4"/>
  <c r="E21" i="4" s="1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H15" i="4"/>
  <c r="G15" i="4"/>
  <c r="F15" i="4"/>
  <c r="X14" i="4"/>
  <c r="W14" i="4"/>
  <c r="V14" i="4"/>
  <c r="T14" i="4"/>
  <c r="S14" i="4"/>
  <c r="R14" i="4"/>
  <c r="P14" i="4"/>
  <c r="O14" i="4"/>
  <c r="N14" i="4"/>
  <c r="M14" i="4"/>
  <c r="L14" i="4"/>
  <c r="K14" i="4"/>
  <c r="J14" i="4"/>
  <c r="H14" i="4"/>
  <c r="G14" i="4"/>
  <c r="F14" i="4"/>
  <c r="X13" i="4"/>
  <c r="W13" i="4"/>
  <c r="V13" i="4"/>
  <c r="T13" i="4"/>
  <c r="S13" i="4"/>
  <c r="R13" i="4"/>
  <c r="P13" i="4"/>
  <c r="O13" i="4"/>
  <c r="N13" i="4"/>
  <c r="L13" i="4"/>
  <c r="K13" i="4"/>
  <c r="J13" i="4"/>
  <c r="H13" i="4"/>
  <c r="G13" i="4"/>
  <c r="F13" i="4"/>
  <c r="X12" i="4"/>
  <c r="W12" i="4"/>
  <c r="V12" i="4"/>
  <c r="T12" i="4"/>
  <c r="S12" i="4"/>
  <c r="R12" i="4"/>
  <c r="P12" i="4"/>
  <c r="O12" i="4"/>
  <c r="N12" i="4"/>
  <c r="M12" i="4"/>
  <c r="L12" i="4"/>
  <c r="K12" i="4"/>
  <c r="J12" i="4"/>
  <c r="H12" i="4"/>
  <c r="G12" i="4"/>
  <c r="F12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X10" i="4"/>
  <c r="W10" i="4"/>
  <c r="V10" i="4"/>
  <c r="T10" i="4"/>
  <c r="S10" i="4"/>
  <c r="R10" i="4"/>
  <c r="P10" i="4"/>
  <c r="O10" i="4"/>
  <c r="N10" i="4"/>
  <c r="M10" i="4"/>
  <c r="L10" i="4"/>
  <c r="K10" i="4"/>
  <c r="J10" i="4"/>
  <c r="I10" i="4"/>
  <c r="H10" i="4"/>
  <c r="G10" i="4"/>
  <c r="F10" i="4"/>
  <c r="X9" i="4"/>
  <c r="W9" i="4"/>
  <c r="V9" i="4"/>
  <c r="T9" i="4"/>
  <c r="S9" i="4"/>
  <c r="R9" i="4"/>
  <c r="P9" i="4"/>
  <c r="O9" i="4"/>
  <c r="N9" i="4"/>
  <c r="L9" i="4"/>
  <c r="K9" i="4"/>
  <c r="J9" i="4"/>
  <c r="H9" i="4"/>
  <c r="G9" i="4"/>
  <c r="F9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H8" i="4"/>
  <c r="G8" i="4"/>
  <c r="F8" i="4"/>
  <c r="X7" i="4"/>
  <c r="W7" i="4"/>
  <c r="V7" i="4"/>
  <c r="Y7" i="4" s="1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X6" i="4"/>
  <c r="W6" i="4"/>
  <c r="V6" i="4"/>
  <c r="T6" i="4"/>
  <c r="S6" i="4"/>
  <c r="R6" i="4"/>
  <c r="P6" i="4"/>
  <c r="O6" i="4"/>
  <c r="N6" i="4"/>
  <c r="M6" i="4"/>
  <c r="L6" i="4"/>
  <c r="K6" i="4"/>
  <c r="J6" i="4"/>
  <c r="I6" i="4"/>
  <c r="H6" i="4"/>
  <c r="G6" i="4"/>
  <c r="F6" i="4"/>
  <c r="X5" i="4"/>
  <c r="W5" i="4"/>
  <c r="V5" i="4"/>
  <c r="U5" i="4"/>
  <c r="T5" i="4"/>
  <c r="S5" i="4"/>
  <c r="R5" i="4"/>
  <c r="Q5" i="4"/>
  <c r="P5" i="4"/>
  <c r="O5" i="4"/>
  <c r="N5" i="4"/>
  <c r="L5" i="4"/>
  <c r="K5" i="4"/>
  <c r="J5" i="4"/>
  <c r="H5" i="4"/>
  <c r="G5" i="4"/>
  <c r="F5" i="4"/>
  <c r="X4" i="4"/>
  <c r="W4" i="4"/>
  <c r="V4" i="4"/>
  <c r="U4" i="4"/>
  <c r="T4" i="4"/>
  <c r="S4" i="4"/>
  <c r="R4" i="4"/>
  <c r="Q4" i="4"/>
  <c r="P4" i="4"/>
  <c r="O4" i="4"/>
  <c r="N4" i="4"/>
  <c r="L4" i="4"/>
  <c r="K4" i="4"/>
  <c r="J4" i="4"/>
  <c r="I4" i="4"/>
  <c r="H4" i="4"/>
  <c r="G4" i="4"/>
  <c r="F4" i="4"/>
  <c r="M106" i="5"/>
  <c r="F106" i="5"/>
  <c r="M105" i="5"/>
  <c r="F105" i="5"/>
  <c r="M104" i="5"/>
  <c r="F104" i="5"/>
  <c r="M103" i="5"/>
  <c r="F103" i="5"/>
  <c r="M102" i="5"/>
  <c r="F102" i="5"/>
  <c r="M101" i="5"/>
  <c r="F101" i="5"/>
  <c r="M100" i="5"/>
  <c r="F100" i="5"/>
  <c r="M99" i="5"/>
  <c r="F99" i="5"/>
  <c r="M98" i="5"/>
  <c r="F98" i="5"/>
  <c r="M97" i="5"/>
  <c r="F97" i="5"/>
  <c r="M96" i="5"/>
  <c r="H96" i="5"/>
  <c r="F96" i="5"/>
  <c r="A96" i="5"/>
  <c r="M95" i="5"/>
  <c r="H95" i="5"/>
  <c r="F95" i="5"/>
  <c r="A95" i="5"/>
  <c r="Y89" i="5"/>
  <c r="U89" i="5"/>
  <c r="Q89" i="5"/>
  <c r="M89" i="5"/>
  <c r="I89" i="5"/>
  <c r="D89" i="5"/>
  <c r="C89" i="5"/>
  <c r="B89" i="5"/>
  <c r="E89" i="5" s="1"/>
  <c r="Y88" i="5"/>
  <c r="U88" i="5"/>
  <c r="Q88" i="5"/>
  <c r="M88" i="5"/>
  <c r="I88" i="5"/>
  <c r="D88" i="5"/>
  <c r="C88" i="5"/>
  <c r="B88" i="5"/>
  <c r="E88" i="5" s="1"/>
  <c r="Y87" i="5"/>
  <c r="U87" i="5"/>
  <c r="Q87" i="5"/>
  <c r="M87" i="5"/>
  <c r="I87" i="5"/>
  <c r="E87" i="5"/>
  <c r="D87" i="5"/>
  <c r="C87" i="5"/>
  <c r="B87" i="5"/>
  <c r="Y86" i="5"/>
  <c r="U86" i="5"/>
  <c r="Q86" i="5"/>
  <c r="M86" i="5"/>
  <c r="I86" i="5"/>
  <c r="D86" i="5"/>
  <c r="C86" i="5"/>
  <c r="B86" i="5"/>
  <c r="E86" i="5" s="1"/>
  <c r="Y85" i="5"/>
  <c r="U85" i="5"/>
  <c r="Q85" i="5"/>
  <c r="M85" i="5"/>
  <c r="I85" i="5"/>
  <c r="I11" i="5" s="1"/>
  <c r="D85" i="5"/>
  <c r="C85" i="5"/>
  <c r="B85" i="5"/>
  <c r="E85" i="5" s="1"/>
  <c r="Y84" i="5"/>
  <c r="U84" i="5"/>
  <c r="Q84" i="5"/>
  <c r="M84" i="5"/>
  <c r="I84" i="5"/>
  <c r="D84" i="5"/>
  <c r="C84" i="5"/>
  <c r="B84" i="5"/>
  <c r="E84" i="5" s="1"/>
  <c r="Y83" i="5"/>
  <c r="U83" i="5"/>
  <c r="Q83" i="5"/>
  <c r="M83" i="5"/>
  <c r="I83" i="5"/>
  <c r="E83" i="5"/>
  <c r="D83" i="5"/>
  <c r="C83" i="5"/>
  <c r="B83" i="5"/>
  <c r="Y82" i="5"/>
  <c r="U82" i="5"/>
  <c r="Q82" i="5"/>
  <c r="M82" i="5"/>
  <c r="I82" i="5"/>
  <c r="D82" i="5"/>
  <c r="C82" i="5"/>
  <c r="B82" i="5"/>
  <c r="E82" i="5" s="1"/>
  <c r="Y81" i="5"/>
  <c r="U81" i="5"/>
  <c r="Q81" i="5"/>
  <c r="M81" i="5"/>
  <c r="I81" i="5"/>
  <c r="D81" i="5"/>
  <c r="C81" i="5"/>
  <c r="B81" i="5"/>
  <c r="E81" i="5" s="1"/>
  <c r="Y80" i="5"/>
  <c r="U80" i="5"/>
  <c r="Q80" i="5"/>
  <c r="M80" i="5"/>
  <c r="I80" i="5"/>
  <c r="D80" i="5"/>
  <c r="C80" i="5"/>
  <c r="B80" i="5"/>
  <c r="E80" i="5" s="1"/>
  <c r="Y79" i="5"/>
  <c r="U79" i="5"/>
  <c r="Q79" i="5"/>
  <c r="M79" i="5"/>
  <c r="I79" i="5"/>
  <c r="E79" i="5"/>
  <c r="D79" i="5"/>
  <c r="C79" i="5"/>
  <c r="B79" i="5"/>
  <c r="Y78" i="5"/>
  <c r="U78" i="5"/>
  <c r="Q78" i="5"/>
  <c r="M78" i="5"/>
  <c r="I78" i="5"/>
  <c r="D78" i="5"/>
  <c r="C78" i="5"/>
  <c r="E78" i="5" s="1"/>
  <c r="B78" i="5"/>
  <c r="A78" i="5"/>
  <c r="A79" i="5" s="1"/>
  <c r="Y66" i="5"/>
  <c r="U66" i="5"/>
  <c r="Q66" i="5"/>
  <c r="M66" i="5"/>
  <c r="I66" i="5"/>
  <c r="D66" i="5"/>
  <c r="C66" i="5"/>
  <c r="B66" i="5"/>
  <c r="E66" i="5" s="1"/>
  <c r="Y65" i="5"/>
  <c r="U65" i="5"/>
  <c r="Q65" i="5"/>
  <c r="M65" i="5"/>
  <c r="I65" i="5"/>
  <c r="D65" i="5"/>
  <c r="C65" i="5"/>
  <c r="B65" i="5"/>
  <c r="E65" i="5" s="1"/>
  <c r="Y64" i="5"/>
  <c r="U64" i="5"/>
  <c r="Q64" i="5"/>
  <c r="M64" i="5"/>
  <c r="I64" i="5"/>
  <c r="E64" i="5"/>
  <c r="D64" i="5"/>
  <c r="C64" i="5"/>
  <c r="B64" i="5"/>
  <c r="Y63" i="5"/>
  <c r="U63" i="5"/>
  <c r="Q63" i="5"/>
  <c r="M63" i="5"/>
  <c r="I63" i="5"/>
  <c r="D63" i="5"/>
  <c r="C63" i="5"/>
  <c r="B63" i="5"/>
  <c r="E63" i="5" s="1"/>
  <c r="Y62" i="5"/>
  <c r="U62" i="5"/>
  <c r="Q62" i="5"/>
  <c r="M62" i="5"/>
  <c r="I62" i="5"/>
  <c r="D62" i="5"/>
  <c r="C62" i="5"/>
  <c r="B62" i="5"/>
  <c r="E62" i="5" s="1"/>
  <c r="Y61" i="5"/>
  <c r="U61" i="5"/>
  <c r="Q61" i="5"/>
  <c r="M61" i="5"/>
  <c r="I61" i="5"/>
  <c r="D61" i="5"/>
  <c r="C61" i="5"/>
  <c r="B61" i="5"/>
  <c r="E61" i="5" s="1"/>
  <c r="Y60" i="5"/>
  <c r="U60" i="5"/>
  <c r="Q60" i="5"/>
  <c r="M60" i="5"/>
  <c r="I60" i="5"/>
  <c r="E60" i="5"/>
  <c r="D60" i="5"/>
  <c r="C60" i="5"/>
  <c r="B60" i="5"/>
  <c r="Y59" i="5"/>
  <c r="U59" i="5"/>
  <c r="Q59" i="5"/>
  <c r="M59" i="5"/>
  <c r="I59" i="5"/>
  <c r="D59" i="5"/>
  <c r="C59" i="5"/>
  <c r="B59" i="5"/>
  <c r="E59" i="5" s="1"/>
  <c r="Y58" i="5"/>
  <c r="U58" i="5"/>
  <c r="Q58" i="5"/>
  <c r="M58" i="5"/>
  <c r="I58" i="5"/>
  <c r="D58" i="5"/>
  <c r="C58" i="5"/>
  <c r="B58" i="5"/>
  <c r="E58" i="5" s="1"/>
  <c r="Y57" i="5"/>
  <c r="U57" i="5"/>
  <c r="Q57" i="5"/>
  <c r="M57" i="5"/>
  <c r="I57" i="5"/>
  <c r="D57" i="5"/>
  <c r="C57" i="5"/>
  <c r="B57" i="5"/>
  <c r="E57" i="5" s="1"/>
  <c r="Y56" i="5"/>
  <c r="U56" i="5"/>
  <c r="Q56" i="5"/>
  <c r="M56" i="5"/>
  <c r="I56" i="5"/>
  <c r="E56" i="5"/>
  <c r="D56" i="5"/>
  <c r="C56" i="5"/>
  <c r="B56" i="5"/>
  <c r="Y55" i="5"/>
  <c r="U55" i="5"/>
  <c r="Q55" i="5"/>
  <c r="M55" i="5"/>
  <c r="I55" i="5"/>
  <c r="D55" i="5"/>
  <c r="C55" i="5"/>
  <c r="B55" i="5"/>
  <c r="E55" i="5" s="1"/>
  <c r="Y49" i="5"/>
  <c r="U49" i="5"/>
  <c r="Q49" i="5"/>
  <c r="M49" i="5"/>
  <c r="I49" i="5"/>
  <c r="I15" i="5" s="1"/>
  <c r="D49" i="5"/>
  <c r="C49" i="5"/>
  <c r="B49" i="5"/>
  <c r="E49" i="5" s="1"/>
  <c r="Y48" i="5"/>
  <c r="U48" i="5"/>
  <c r="Q48" i="5"/>
  <c r="M48" i="5"/>
  <c r="I48" i="5"/>
  <c r="D48" i="5"/>
  <c r="C48" i="5"/>
  <c r="B48" i="5"/>
  <c r="E48" i="5" s="1"/>
  <c r="Y47" i="5"/>
  <c r="U47" i="5"/>
  <c r="Q47" i="5"/>
  <c r="M47" i="5"/>
  <c r="I47" i="5"/>
  <c r="E47" i="5"/>
  <c r="D47" i="5"/>
  <c r="C47" i="5"/>
  <c r="B47" i="5"/>
  <c r="Y46" i="5"/>
  <c r="U46" i="5"/>
  <c r="Q46" i="5"/>
  <c r="M46" i="5"/>
  <c r="I46" i="5"/>
  <c r="D46" i="5"/>
  <c r="C46" i="5"/>
  <c r="B46" i="5"/>
  <c r="E46" i="5" s="1"/>
  <c r="Y45" i="5"/>
  <c r="U45" i="5"/>
  <c r="Q45" i="5"/>
  <c r="M45" i="5"/>
  <c r="I45" i="5"/>
  <c r="D45" i="5"/>
  <c r="C45" i="5"/>
  <c r="B45" i="5"/>
  <c r="E45" i="5" s="1"/>
  <c r="Y44" i="5"/>
  <c r="U44" i="5"/>
  <c r="Q44" i="5"/>
  <c r="M44" i="5"/>
  <c r="I44" i="5"/>
  <c r="D44" i="5"/>
  <c r="C44" i="5"/>
  <c r="B44" i="5"/>
  <c r="E44" i="5" s="1"/>
  <c r="Y43" i="5"/>
  <c r="U43" i="5"/>
  <c r="Q43" i="5"/>
  <c r="M43" i="5"/>
  <c r="I43" i="5"/>
  <c r="E43" i="5"/>
  <c r="D43" i="5"/>
  <c r="C43" i="5"/>
  <c r="B43" i="5"/>
  <c r="Y42" i="5"/>
  <c r="U42" i="5"/>
  <c r="Q42" i="5"/>
  <c r="M42" i="5"/>
  <c r="I42" i="5"/>
  <c r="D42" i="5"/>
  <c r="C42" i="5"/>
  <c r="B42" i="5"/>
  <c r="E42" i="5" s="1"/>
  <c r="Y41" i="5"/>
  <c r="U41" i="5"/>
  <c r="Q41" i="5"/>
  <c r="M41" i="5"/>
  <c r="I41" i="5"/>
  <c r="D41" i="5"/>
  <c r="C41" i="5"/>
  <c r="B41" i="5"/>
  <c r="E41" i="5" s="1"/>
  <c r="Y40" i="5"/>
  <c r="U40" i="5"/>
  <c r="Q40" i="5"/>
  <c r="M40" i="5"/>
  <c r="I40" i="5"/>
  <c r="D40" i="5"/>
  <c r="C40" i="5"/>
  <c r="B40" i="5"/>
  <c r="E40" i="5" s="1"/>
  <c r="Y39" i="5"/>
  <c r="U39" i="5"/>
  <c r="Q39" i="5"/>
  <c r="M39" i="5"/>
  <c r="I39" i="5"/>
  <c r="E39" i="5"/>
  <c r="D39" i="5"/>
  <c r="C39" i="5"/>
  <c r="B39" i="5"/>
  <c r="Y38" i="5"/>
  <c r="U38" i="5"/>
  <c r="Q38" i="5"/>
  <c r="M38" i="5"/>
  <c r="I38" i="5"/>
  <c r="D38" i="5"/>
  <c r="C38" i="5"/>
  <c r="B38" i="5"/>
  <c r="E38" i="5" s="1"/>
  <c r="Y32" i="5"/>
  <c r="U32" i="5"/>
  <c r="Q32" i="5"/>
  <c r="M32" i="5"/>
  <c r="I32" i="5"/>
  <c r="D32" i="5"/>
  <c r="C32" i="5"/>
  <c r="B32" i="5"/>
  <c r="E32" i="5" s="1"/>
  <c r="Y31" i="5"/>
  <c r="U31" i="5"/>
  <c r="Q31" i="5"/>
  <c r="M31" i="5"/>
  <c r="I31" i="5"/>
  <c r="I14" i="5" s="1"/>
  <c r="D31" i="5"/>
  <c r="C31" i="5"/>
  <c r="B31" i="5"/>
  <c r="E31" i="5" s="1"/>
  <c r="Y30" i="5"/>
  <c r="U30" i="5"/>
  <c r="Q30" i="5"/>
  <c r="M30" i="5"/>
  <c r="I30" i="5"/>
  <c r="E30" i="5"/>
  <c r="D30" i="5"/>
  <c r="C30" i="5"/>
  <c r="B30" i="5"/>
  <c r="Y29" i="5"/>
  <c r="U29" i="5"/>
  <c r="Q29" i="5"/>
  <c r="M29" i="5"/>
  <c r="I29" i="5"/>
  <c r="D29" i="5"/>
  <c r="C29" i="5"/>
  <c r="B29" i="5"/>
  <c r="E29" i="5" s="1"/>
  <c r="Y28" i="5"/>
  <c r="U28" i="5"/>
  <c r="Q28" i="5"/>
  <c r="M28" i="5"/>
  <c r="I28" i="5"/>
  <c r="D28" i="5"/>
  <c r="C28" i="5"/>
  <c r="B28" i="5"/>
  <c r="E28" i="5" s="1"/>
  <c r="Y27" i="5"/>
  <c r="U27" i="5"/>
  <c r="Q27" i="5"/>
  <c r="M27" i="5"/>
  <c r="I27" i="5"/>
  <c r="D27" i="5"/>
  <c r="C27" i="5"/>
  <c r="B27" i="5"/>
  <c r="E27" i="5" s="1"/>
  <c r="Y26" i="5"/>
  <c r="U26" i="5"/>
  <c r="Q26" i="5"/>
  <c r="M26" i="5"/>
  <c r="I26" i="5"/>
  <c r="E26" i="5"/>
  <c r="D26" i="5"/>
  <c r="C26" i="5"/>
  <c r="B26" i="5"/>
  <c r="Y25" i="5"/>
  <c r="U25" i="5"/>
  <c r="Q25" i="5"/>
  <c r="M25" i="5"/>
  <c r="I25" i="5"/>
  <c r="D25" i="5"/>
  <c r="C25" i="5"/>
  <c r="B25" i="5"/>
  <c r="E25" i="5" s="1"/>
  <c r="Y24" i="5"/>
  <c r="U24" i="5"/>
  <c r="Q24" i="5"/>
  <c r="M24" i="5"/>
  <c r="I24" i="5"/>
  <c r="D24" i="5"/>
  <c r="C24" i="5"/>
  <c r="B24" i="5"/>
  <c r="E24" i="5" s="1"/>
  <c r="Y23" i="5"/>
  <c r="U23" i="5"/>
  <c r="Q23" i="5"/>
  <c r="M23" i="5"/>
  <c r="I23" i="5"/>
  <c r="D23" i="5"/>
  <c r="C23" i="5"/>
  <c r="B23" i="5"/>
  <c r="E23" i="5" s="1"/>
  <c r="Y22" i="5"/>
  <c r="U22" i="5"/>
  <c r="Q22" i="5"/>
  <c r="M22" i="5"/>
  <c r="I22" i="5"/>
  <c r="E22" i="5"/>
  <c r="D22" i="5"/>
  <c r="C22" i="5"/>
  <c r="B22" i="5"/>
  <c r="Y21" i="5"/>
  <c r="U21" i="5"/>
  <c r="Q21" i="5"/>
  <c r="M21" i="5"/>
  <c r="I21" i="5"/>
  <c r="D21" i="5"/>
  <c r="C21" i="5"/>
  <c r="B21" i="5"/>
  <c r="E21" i="5" s="1"/>
  <c r="X15" i="5"/>
  <c r="W15" i="5"/>
  <c r="V15" i="5"/>
  <c r="T15" i="5"/>
  <c r="S15" i="5"/>
  <c r="R15" i="5"/>
  <c r="U15" i="5" s="1"/>
  <c r="P15" i="5"/>
  <c r="O15" i="5"/>
  <c r="N15" i="5"/>
  <c r="Q15" i="5" s="1"/>
  <c r="L15" i="5"/>
  <c r="K15" i="5"/>
  <c r="J15" i="5"/>
  <c r="M15" i="5" s="1"/>
  <c r="H15" i="5"/>
  <c r="G15" i="5"/>
  <c r="F15" i="5"/>
  <c r="X14" i="5"/>
  <c r="W14" i="5"/>
  <c r="V14" i="5"/>
  <c r="T14" i="5"/>
  <c r="S14" i="5"/>
  <c r="R14" i="5"/>
  <c r="P14" i="5"/>
  <c r="O14" i="5"/>
  <c r="N14" i="5"/>
  <c r="L14" i="5"/>
  <c r="K14" i="5"/>
  <c r="J14" i="5"/>
  <c r="H14" i="5"/>
  <c r="G14" i="5"/>
  <c r="F14" i="5"/>
  <c r="X13" i="5"/>
  <c r="W13" i="5"/>
  <c r="V13" i="5"/>
  <c r="T13" i="5"/>
  <c r="S13" i="5"/>
  <c r="R13" i="5"/>
  <c r="P13" i="5"/>
  <c r="O13" i="5"/>
  <c r="N13" i="5"/>
  <c r="L13" i="5"/>
  <c r="K13" i="5"/>
  <c r="J13" i="5"/>
  <c r="H13" i="5"/>
  <c r="G13" i="5"/>
  <c r="F13" i="5"/>
  <c r="X12" i="5"/>
  <c r="W12" i="5"/>
  <c r="V12" i="5"/>
  <c r="T12" i="5"/>
  <c r="S12" i="5"/>
  <c r="R12" i="5"/>
  <c r="P12" i="5"/>
  <c r="O12" i="5"/>
  <c r="N12" i="5"/>
  <c r="L12" i="5"/>
  <c r="K12" i="5"/>
  <c r="J12" i="5"/>
  <c r="H12" i="5"/>
  <c r="G12" i="5"/>
  <c r="F12" i="5"/>
  <c r="X11" i="5"/>
  <c r="W11" i="5"/>
  <c r="V11" i="5"/>
  <c r="T11" i="5"/>
  <c r="S11" i="5"/>
  <c r="R11" i="5"/>
  <c r="P11" i="5"/>
  <c r="O11" i="5"/>
  <c r="N11" i="5"/>
  <c r="L11" i="5"/>
  <c r="K11" i="5"/>
  <c r="J11" i="5"/>
  <c r="H11" i="5"/>
  <c r="G11" i="5"/>
  <c r="F11" i="5"/>
  <c r="X10" i="5"/>
  <c r="W10" i="5"/>
  <c r="V10" i="5"/>
  <c r="T10" i="5"/>
  <c r="S10" i="5"/>
  <c r="R10" i="5"/>
  <c r="P10" i="5"/>
  <c r="O10" i="5"/>
  <c r="N10" i="5"/>
  <c r="L10" i="5"/>
  <c r="K10" i="5"/>
  <c r="J10" i="5"/>
  <c r="I10" i="5"/>
  <c r="H10" i="5"/>
  <c r="G10" i="5"/>
  <c r="F10" i="5"/>
  <c r="X9" i="5"/>
  <c r="W9" i="5"/>
  <c r="V9" i="5"/>
  <c r="T9" i="5"/>
  <c r="S9" i="5"/>
  <c r="R9" i="5"/>
  <c r="P9" i="5"/>
  <c r="O9" i="5"/>
  <c r="N9" i="5"/>
  <c r="L9" i="5"/>
  <c r="K9" i="5"/>
  <c r="J9" i="5"/>
  <c r="H9" i="5"/>
  <c r="G9" i="5"/>
  <c r="F9" i="5"/>
  <c r="X8" i="5"/>
  <c r="W8" i="5"/>
  <c r="V8" i="5"/>
  <c r="T8" i="5"/>
  <c r="S8" i="5"/>
  <c r="R8" i="5"/>
  <c r="P8" i="5"/>
  <c r="O8" i="5"/>
  <c r="N8" i="5"/>
  <c r="L8" i="5"/>
  <c r="K8" i="5"/>
  <c r="J8" i="5"/>
  <c r="H8" i="5"/>
  <c r="G8" i="5"/>
  <c r="F8" i="5"/>
  <c r="X7" i="5"/>
  <c r="W7" i="5"/>
  <c r="V7" i="5"/>
  <c r="T7" i="5"/>
  <c r="S7" i="5"/>
  <c r="R7" i="5"/>
  <c r="P7" i="5"/>
  <c r="O7" i="5"/>
  <c r="N7" i="5"/>
  <c r="Q7" i="5" s="1"/>
  <c r="L7" i="5"/>
  <c r="K7" i="5"/>
  <c r="J7" i="5"/>
  <c r="H7" i="5"/>
  <c r="G7" i="5"/>
  <c r="F7" i="5"/>
  <c r="X6" i="5"/>
  <c r="W6" i="5"/>
  <c r="V6" i="5"/>
  <c r="T6" i="5"/>
  <c r="S6" i="5"/>
  <c r="R6" i="5"/>
  <c r="P6" i="5"/>
  <c r="O6" i="5"/>
  <c r="N6" i="5"/>
  <c r="L6" i="5"/>
  <c r="K6" i="5"/>
  <c r="J6" i="5"/>
  <c r="I6" i="5"/>
  <c r="H6" i="5"/>
  <c r="G6" i="5"/>
  <c r="F6" i="5"/>
  <c r="X5" i="5"/>
  <c r="W5" i="5"/>
  <c r="V5" i="5"/>
  <c r="T5" i="5"/>
  <c r="S5" i="5"/>
  <c r="R5" i="5"/>
  <c r="P5" i="5"/>
  <c r="O5" i="5"/>
  <c r="N5" i="5"/>
  <c r="L5" i="5"/>
  <c r="K5" i="5"/>
  <c r="J5" i="5"/>
  <c r="M5" i="5" s="1"/>
  <c r="H5" i="5"/>
  <c r="G5" i="5"/>
  <c r="F5" i="5"/>
  <c r="X4" i="5"/>
  <c r="W4" i="5"/>
  <c r="V4" i="5"/>
  <c r="T4" i="5"/>
  <c r="S4" i="5"/>
  <c r="R4" i="5"/>
  <c r="P4" i="5"/>
  <c r="O4" i="5"/>
  <c r="N4" i="5"/>
  <c r="L4" i="5"/>
  <c r="K4" i="5"/>
  <c r="J4" i="5"/>
  <c r="H4" i="5"/>
  <c r="G4" i="5"/>
  <c r="F4" i="5"/>
  <c r="U90" i="1"/>
  <c r="P90" i="1"/>
  <c r="J90" i="1"/>
  <c r="K90" i="1" s="1"/>
  <c r="E90" i="1"/>
  <c r="D90" i="1"/>
  <c r="C90" i="1"/>
  <c r="B90" i="1"/>
  <c r="F90" i="1" s="1"/>
  <c r="U89" i="1"/>
  <c r="P89" i="1"/>
  <c r="K89" i="1"/>
  <c r="E89" i="1"/>
  <c r="D89" i="1"/>
  <c r="C89" i="1"/>
  <c r="B89" i="1"/>
  <c r="F89" i="1" s="1"/>
  <c r="U88" i="1"/>
  <c r="P88" i="1"/>
  <c r="K88" i="1"/>
  <c r="E88" i="1"/>
  <c r="D88" i="1"/>
  <c r="C88" i="1"/>
  <c r="F88" i="1" s="1"/>
  <c r="B88" i="1"/>
  <c r="U87" i="1"/>
  <c r="P87" i="1"/>
  <c r="K87" i="1"/>
  <c r="E87" i="1"/>
  <c r="D87" i="1"/>
  <c r="C87" i="1"/>
  <c r="B87" i="1"/>
  <c r="F87" i="1" s="1"/>
  <c r="U86" i="1"/>
  <c r="P86" i="1"/>
  <c r="K86" i="1"/>
  <c r="E86" i="1"/>
  <c r="D86" i="1"/>
  <c r="C86" i="1"/>
  <c r="B86" i="1"/>
  <c r="F86" i="1" s="1"/>
  <c r="U85" i="1"/>
  <c r="P85" i="1"/>
  <c r="K85" i="1"/>
  <c r="E85" i="1"/>
  <c r="D85" i="1"/>
  <c r="C85" i="1"/>
  <c r="F85" i="1" s="1"/>
  <c r="B85" i="1"/>
  <c r="U84" i="1"/>
  <c r="P84" i="1"/>
  <c r="K84" i="1"/>
  <c r="E84" i="1"/>
  <c r="D84" i="1"/>
  <c r="C84" i="1"/>
  <c r="B84" i="1"/>
  <c r="F84" i="1" s="1"/>
  <c r="U83" i="1"/>
  <c r="P83" i="1"/>
  <c r="K83" i="1"/>
  <c r="E83" i="1"/>
  <c r="D83" i="1"/>
  <c r="C83" i="1"/>
  <c r="B83" i="1"/>
  <c r="F83" i="1" s="1"/>
  <c r="U82" i="1"/>
  <c r="P82" i="1"/>
  <c r="K82" i="1"/>
  <c r="E82" i="1"/>
  <c r="D82" i="1"/>
  <c r="C82" i="1"/>
  <c r="F82" i="1" s="1"/>
  <c r="B82" i="1"/>
  <c r="U81" i="1"/>
  <c r="P81" i="1"/>
  <c r="K81" i="1"/>
  <c r="E81" i="1"/>
  <c r="D81" i="1"/>
  <c r="C81" i="1"/>
  <c r="B81" i="1"/>
  <c r="F81" i="1" s="1"/>
  <c r="U80" i="1"/>
  <c r="P80" i="1"/>
  <c r="K80" i="1"/>
  <c r="E80" i="1"/>
  <c r="D80" i="1"/>
  <c r="C80" i="1"/>
  <c r="B80" i="1"/>
  <c r="F80" i="1" s="1"/>
  <c r="U79" i="1"/>
  <c r="P79" i="1"/>
  <c r="K79" i="1"/>
  <c r="E79" i="1"/>
  <c r="D79" i="1"/>
  <c r="C79" i="1"/>
  <c r="F79" i="1" s="1"/>
  <c r="B79" i="1"/>
  <c r="U15" i="1"/>
  <c r="P15" i="1"/>
  <c r="K15" i="1"/>
  <c r="E15" i="1"/>
  <c r="D15" i="1"/>
  <c r="C15" i="1"/>
  <c r="B15" i="1"/>
  <c r="F15" i="1" s="1"/>
  <c r="U14" i="1"/>
  <c r="P14" i="1"/>
  <c r="K14" i="1"/>
  <c r="F14" i="1"/>
  <c r="E14" i="1"/>
  <c r="D14" i="1"/>
  <c r="C14" i="1"/>
  <c r="B14" i="1"/>
  <c r="U13" i="1"/>
  <c r="P13" i="1"/>
  <c r="K13" i="1"/>
  <c r="E13" i="1"/>
  <c r="D13" i="1"/>
  <c r="C13" i="1"/>
  <c r="B13" i="1"/>
  <c r="F13" i="1" s="1"/>
  <c r="U12" i="1"/>
  <c r="P12" i="1"/>
  <c r="K12" i="1"/>
  <c r="E12" i="1"/>
  <c r="D12" i="1"/>
  <c r="C12" i="1"/>
  <c r="B12" i="1"/>
  <c r="F12" i="1" s="1"/>
  <c r="U11" i="1"/>
  <c r="P11" i="1"/>
  <c r="K11" i="1"/>
  <c r="F11" i="1"/>
  <c r="E11" i="1"/>
  <c r="D11" i="1"/>
  <c r="C11" i="1"/>
  <c r="B11" i="1"/>
  <c r="U10" i="1"/>
  <c r="P10" i="1"/>
  <c r="K10" i="1"/>
  <c r="E10" i="1"/>
  <c r="D10" i="1"/>
  <c r="C10" i="1"/>
  <c r="B10" i="1"/>
  <c r="F10" i="1" s="1"/>
  <c r="U9" i="1"/>
  <c r="P9" i="1"/>
  <c r="K9" i="1"/>
  <c r="E9" i="1"/>
  <c r="D9" i="1"/>
  <c r="C9" i="1"/>
  <c r="B9" i="1"/>
  <c r="F9" i="1" s="1"/>
  <c r="U8" i="1"/>
  <c r="P8" i="1"/>
  <c r="K8" i="1"/>
  <c r="F8" i="1"/>
  <c r="E8" i="1"/>
  <c r="D8" i="1"/>
  <c r="C8" i="1"/>
  <c r="B8" i="1"/>
  <c r="U7" i="1"/>
  <c r="P7" i="1"/>
  <c r="K7" i="1"/>
  <c r="E7" i="1"/>
  <c r="D7" i="1"/>
  <c r="C7" i="1"/>
  <c r="B7" i="1"/>
  <c r="F7" i="1" s="1"/>
  <c r="U6" i="1"/>
  <c r="P6" i="1"/>
  <c r="K6" i="1"/>
  <c r="E6" i="1"/>
  <c r="D6" i="1"/>
  <c r="C6" i="1"/>
  <c r="B6" i="1"/>
  <c r="F6" i="1" s="1"/>
  <c r="U5" i="1"/>
  <c r="P5" i="1"/>
  <c r="K5" i="1"/>
  <c r="F5" i="1"/>
  <c r="E5" i="1"/>
  <c r="D5" i="1"/>
  <c r="C5" i="1"/>
  <c r="B5" i="1"/>
  <c r="U4" i="1"/>
  <c r="P4" i="1"/>
  <c r="K4" i="1"/>
  <c r="E4" i="1"/>
  <c r="D4" i="1"/>
  <c r="C4" i="1"/>
  <c r="B4" i="1"/>
  <c r="F4" i="1" s="1"/>
  <c r="B16" i="1"/>
  <c r="X16" i="4"/>
  <c r="W16" i="4"/>
  <c r="V16" i="4"/>
  <c r="U16" i="4"/>
  <c r="T16" i="4"/>
  <c r="S16" i="4"/>
  <c r="R16" i="4"/>
  <c r="P16" i="4"/>
  <c r="O16" i="4"/>
  <c r="N16" i="4"/>
  <c r="L16" i="4"/>
  <c r="K16" i="4"/>
  <c r="J16" i="4"/>
  <c r="G16" i="4"/>
  <c r="H16" i="4"/>
  <c r="F16" i="4"/>
  <c r="X16" i="5"/>
  <c r="W16" i="5"/>
  <c r="V16" i="5"/>
  <c r="Y16" i="5" s="1"/>
  <c r="T16" i="5"/>
  <c r="S16" i="5"/>
  <c r="R16" i="5"/>
  <c r="P16" i="5"/>
  <c r="O16" i="5"/>
  <c r="L16" i="5"/>
  <c r="J16" i="5"/>
  <c r="H16" i="5"/>
  <c r="D16" i="1"/>
  <c r="C16" i="1"/>
  <c r="C11" i="4" l="1"/>
  <c r="D11" i="4"/>
  <c r="Y9" i="4"/>
  <c r="C15" i="4"/>
  <c r="Q13" i="4"/>
  <c r="C4" i="4"/>
  <c r="B14" i="4"/>
  <c r="B11" i="4"/>
  <c r="E11" i="4" s="1"/>
  <c r="I13" i="4"/>
  <c r="D10" i="4"/>
  <c r="Y13" i="4"/>
  <c r="Y15" i="4"/>
  <c r="C10" i="4"/>
  <c r="C9" i="4"/>
  <c r="M9" i="4"/>
  <c r="C7" i="4"/>
  <c r="B10" i="4"/>
  <c r="U6" i="4"/>
  <c r="Q9" i="4"/>
  <c r="C5" i="4"/>
  <c r="I5" i="4"/>
  <c r="C14" i="4"/>
  <c r="U14" i="4"/>
  <c r="C6" i="4"/>
  <c r="D14" i="4"/>
  <c r="Q10" i="4"/>
  <c r="U10" i="4"/>
  <c r="Y4" i="4"/>
  <c r="I9" i="4"/>
  <c r="Y6" i="4"/>
  <c r="B13" i="4"/>
  <c r="Q6" i="4"/>
  <c r="B6" i="4"/>
  <c r="B9" i="4"/>
  <c r="C13" i="4"/>
  <c r="C8" i="4"/>
  <c r="D13" i="4"/>
  <c r="I8" i="4"/>
  <c r="U9" i="4"/>
  <c r="B4" i="4"/>
  <c r="D8" i="4"/>
  <c r="D9" i="4"/>
  <c r="Y10" i="4"/>
  <c r="C12" i="4"/>
  <c r="B15" i="4"/>
  <c r="M5" i="4"/>
  <c r="D12" i="4"/>
  <c r="D4" i="4"/>
  <c r="D7" i="4"/>
  <c r="B8" i="4"/>
  <c r="Y12" i="4"/>
  <c r="D15" i="4"/>
  <c r="Y5" i="4"/>
  <c r="B12" i="4"/>
  <c r="M4" i="4"/>
  <c r="Q14" i="4"/>
  <c r="B7" i="4"/>
  <c r="Y11" i="4"/>
  <c r="B5" i="4"/>
  <c r="D6" i="4"/>
  <c r="D5" i="4"/>
  <c r="Y14" i="4"/>
  <c r="Y10" i="5"/>
  <c r="I13" i="5"/>
  <c r="I4" i="5"/>
  <c r="I5" i="5"/>
  <c r="D12" i="5"/>
  <c r="D14" i="5"/>
  <c r="I7" i="5"/>
  <c r="C10" i="5"/>
  <c r="M7" i="5"/>
  <c r="Y8" i="5"/>
  <c r="C12" i="5"/>
  <c r="M14" i="5"/>
  <c r="Y15" i="5"/>
  <c r="C5" i="5"/>
  <c r="Y5" i="5"/>
  <c r="D7" i="5"/>
  <c r="M11" i="5"/>
  <c r="Y12" i="5"/>
  <c r="U13" i="5"/>
  <c r="I9" i="5"/>
  <c r="I12" i="5"/>
  <c r="M9" i="5"/>
  <c r="Q5" i="5"/>
  <c r="B12" i="5"/>
  <c r="E12" i="5" s="1"/>
  <c r="Y7" i="5"/>
  <c r="U8" i="5"/>
  <c r="U6" i="5"/>
  <c r="C11" i="5"/>
  <c r="Y11" i="5"/>
  <c r="C14" i="5"/>
  <c r="Y14" i="5"/>
  <c r="B13" i="5"/>
  <c r="E13" i="5" s="1"/>
  <c r="D10" i="5"/>
  <c r="B8" i="5"/>
  <c r="C8" i="5"/>
  <c r="C4" i="5"/>
  <c r="C6" i="5"/>
  <c r="B7" i="5"/>
  <c r="D4" i="5"/>
  <c r="U5" i="5"/>
  <c r="I8" i="5"/>
  <c r="B6" i="5"/>
  <c r="U11" i="5"/>
  <c r="C15" i="5"/>
  <c r="D15" i="5"/>
  <c r="M4" i="5"/>
  <c r="U10" i="5"/>
  <c r="U12" i="5"/>
  <c r="B4" i="5"/>
  <c r="D6" i="5"/>
  <c r="D13" i="5"/>
  <c r="B9" i="5"/>
  <c r="D11" i="5"/>
  <c r="B15" i="5"/>
  <c r="B11" i="5"/>
  <c r="E11" i="5" s="1"/>
  <c r="U4" i="5"/>
  <c r="D9" i="5"/>
  <c r="M10" i="5"/>
  <c r="M12" i="5"/>
  <c r="D8" i="5"/>
  <c r="E8" i="5" s="1"/>
  <c r="Y6" i="5"/>
  <c r="U9" i="5"/>
  <c r="Y13" i="5"/>
  <c r="B14" i="5"/>
  <c r="C7" i="5"/>
  <c r="C13" i="5"/>
  <c r="Y4" i="5"/>
  <c r="M8" i="5"/>
  <c r="B10" i="5"/>
  <c r="E10" i="5" s="1"/>
  <c r="Q12" i="5"/>
  <c r="D5" i="5"/>
  <c r="M6" i="5"/>
  <c r="U7" i="5"/>
  <c r="C9" i="5"/>
  <c r="Y9" i="5"/>
  <c r="M13" i="5"/>
  <c r="U14" i="5"/>
  <c r="B5" i="5"/>
  <c r="Q4" i="5"/>
  <c r="Q6" i="5"/>
  <c r="Q8" i="5"/>
  <c r="Q9" i="5"/>
  <c r="Q10" i="5"/>
  <c r="Q11" i="5"/>
  <c r="Q13" i="5"/>
  <c r="Q14" i="5"/>
  <c r="B16" i="4"/>
  <c r="C16" i="5"/>
  <c r="B16" i="5"/>
  <c r="M108" i="4"/>
  <c r="M107" i="5"/>
  <c r="K91" i="1"/>
  <c r="B91" i="1"/>
  <c r="P16" i="1"/>
  <c r="K16" i="6"/>
  <c r="B50" i="5"/>
  <c r="E91" i="1"/>
  <c r="B33" i="5"/>
  <c r="E9" i="4" l="1"/>
  <c r="E14" i="4"/>
  <c r="E15" i="4"/>
  <c r="E4" i="4"/>
  <c r="E10" i="4"/>
  <c r="E8" i="4"/>
  <c r="E7" i="4"/>
  <c r="E12" i="4"/>
  <c r="E13" i="4"/>
  <c r="E6" i="4"/>
  <c r="E5" i="4"/>
  <c r="E4" i="5"/>
  <c r="E6" i="5"/>
  <c r="E14" i="5"/>
  <c r="E15" i="5"/>
  <c r="E7" i="5"/>
  <c r="E9" i="5"/>
  <c r="E5" i="5"/>
  <c r="E16" i="1"/>
  <c r="K16" i="1"/>
  <c r="U16" i="1"/>
  <c r="P34" i="6"/>
  <c r="K34" i="6"/>
  <c r="F34" i="6"/>
  <c r="P16" i="6"/>
  <c r="F16" i="6"/>
  <c r="F107" i="5"/>
  <c r="C50" i="5"/>
  <c r="D50" i="5"/>
  <c r="U33" i="5"/>
  <c r="C33" i="5"/>
  <c r="D33" i="5"/>
  <c r="D16" i="5"/>
  <c r="E50" i="5" l="1"/>
  <c r="F16" i="1"/>
  <c r="E33" i="5"/>
  <c r="E16" i="5"/>
  <c r="Q33" i="5" l="1"/>
  <c r="U50" i="4" l="1"/>
  <c r="B50" i="4"/>
  <c r="C16" i="4" l="1"/>
  <c r="U67" i="4" l="1"/>
  <c r="Y50" i="5" l="1"/>
  <c r="Y67" i="5"/>
  <c r="Y90" i="5"/>
  <c r="D91" i="4" l="1"/>
  <c r="C91" i="4" l="1"/>
  <c r="B91" i="4"/>
  <c r="D67" i="4"/>
  <c r="C67" i="4"/>
  <c r="B67" i="4"/>
  <c r="D50" i="4"/>
  <c r="C50" i="4"/>
  <c r="D33" i="4"/>
  <c r="C33" i="4"/>
  <c r="B33" i="4"/>
  <c r="D16" i="4"/>
  <c r="D90" i="5"/>
  <c r="C90" i="5"/>
  <c r="B90" i="5"/>
  <c r="D67" i="5"/>
  <c r="C67" i="5"/>
  <c r="B67" i="5"/>
  <c r="D91" i="1"/>
  <c r="C91" i="1"/>
  <c r="U90" i="5" l="1"/>
  <c r="Q90" i="5"/>
  <c r="M90" i="5"/>
  <c r="I90" i="5"/>
  <c r="E90" i="5"/>
  <c r="U67" i="5"/>
  <c r="Q67" i="5"/>
  <c r="M67" i="5"/>
  <c r="I67" i="5"/>
  <c r="E67" i="5"/>
  <c r="U50" i="5"/>
  <c r="Q50" i="5"/>
  <c r="M50" i="5"/>
  <c r="I50" i="5"/>
  <c r="M33" i="5"/>
  <c r="I33" i="5"/>
  <c r="I16" i="5" s="1"/>
  <c r="U16" i="5"/>
  <c r="Q16" i="5"/>
  <c r="M16" i="5"/>
  <c r="F108" i="4" l="1"/>
  <c r="Y91" i="4"/>
  <c r="U91" i="4"/>
  <c r="Q91" i="4"/>
  <c r="M91" i="4"/>
  <c r="I91" i="4"/>
  <c r="E91" i="4"/>
  <c r="Y67" i="4"/>
  <c r="Q67" i="4"/>
  <c r="M67" i="4"/>
  <c r="I67" i="4"/>
  <c r="E67" i="4"/>
  <c r="Y50" i="4"/>
  <c r="Q50" i="4"/>
  <c r="M50" i="4"/>
  <c r="I50" i="4"/>
  <c r="E50" i="4"/>
  <c r="Y33" i="4"/>
  <c r="U33" i="4"/>
  <c r="Q33" i="4"/>
  <c r="Q16" i="4" s="1"/>
  <c r="M33" i="4"/>
  <c r="M16" i="4" s="1"/>
  <c r="I33" i="4"/>
  <c r="E33" i="4"/>
  <c r="Y16" i="4"/>
  <c r="E16" i="4"/>
  <c r="U91" i="1"/>
  <c r="P91" i="1"/>
  <c r="F91" i="1"/>
</calcChain>
</file>

<file path=xl/sharedStrings.xml><?xml version="1.0" encoding="utf-8"?>
<sst xmlns="http://schemas.openxmlformats.org/spreadsheetml/2006/main" count="619" uniqueCount="96">
  <si>
    <t>Approved (Manual)</t>
  </si>
  <si>
    <t>Approved (ATP)</t>
  </si>
  <si>
    <t>Denied</t>
  </si>
  <si>
    <t>Cancelled</t>
  </si>
  <si>
    <t>Total</t>
  </si>
  <si>
    <t>Month</t>
  </si>
  <si>
    <t>Approved</t>
  </si>
  <si>
    <t xml:space="preserve">NW Alberta and NE BC </t>
  </si>
  <si>
    <t>NE Alberta</t>
  </si>
  <si>
    <t>Edmonton and Area</t>
  </si>
  <si>
    <t>SW Alberta</t>
  </si>
  <si>
    <t>SE Alberta</t>
  </si>
  <si>
    <t xml:space="preserve">2. Includes all "out and back" and "one-way" transfers </t>
  </si>
  <si>
    <t>5. Cancelled transfer requests are initiated by the requester (customer, marketer etc.)</t>
  </si>
  <si>
    <t>3. Out and back transfer requests are tallied as a single transaction</t>
  </si>
  <si>
    <t>Notes:</t>
  </si>
  <si>
    <t>1. Values represent the number of transfer requests processed in the specified month, regardless of effective date</t>
  </si>
  <si>
    <t>Cross Boundary Transfers:</t>
  </si>
  <si>
    <t>1. Values represent the total volume (GJ/d) of transfer requests processed in the specified month, regardless of effective date</t>
  </si>
  <si>
    <t>Empress to McNeill FT-D1</t>
  </si>
  <si>
    <t>McNeill to Empress FT-D1</t>
  </si>
  <si>
    <t>1. Frequency values represent the number of transfer requests processed in the specified month, regardless of effective date</t>
  </si>
  <si>
    <t xml:space="preserve">3. Includes all "out and back" and "one-way" transfers </t>
  </si>
  <si>
    <t>4. Out and back transfer requests are tallied as a single transaction</t>
  </si>
  <si>
    <t>FT-D2 to FT-D2 Transfer Summary</t>
  </si>
  <si>
    <t>FT-D3 to FT-D3 Transfer Summary</t>
  </si>
  <si>
    <t>FT-D1 to FT-D2 Transfer Summary</t>
  </si>
  <si>
    <t>FT-D2 to FT-D1 Transfer Summary</t>
  </si>
  <si>
    <t>FT-D1 to FT-D1 Transfer Summary</t>
  </si>
  <si>
    <t>FT-R Transfer Summary - Frequency</t>
  </si>
  <si>
    <t>FT-D Transfer Summary - Frequency</t>
  </si>
  <si>
    <t>FT-D Transfer Summary - Volume (GJ/d)</t>
  </si>
  <si>
    <t>N/A</t>
  </si>
  <si>
    <t>Peace River (PR)</t>
  </si>
  <si>
    <t>Mainline (ML)</t>
  </si>
  <si>
    <t>North &amp; East (NE)</t>
  </si>
  <si>
    <r>
      <t>2. Volume values represent the total volume (10</t>
    </r>
    <r>
      <rPr>
        <i/>
        <vertAlign val="superscript"/>
        <sz val="12"/>
        <color theme="1"/>
        <rFont val="Calibri"/>
        <family val="2"/>
        <scheme val="minor"/>
      </rPr>
      <t>3</t>
    </r>
    <r>
      <rPr>
        <i/>
        <sz val="12"/>
        <color theme="1"/>
        <rFont val="Calibri"/>
        <family val="2"/>
        <scheme val="minor"/>
      </rPr>
      <t>m</t>
    </r>
    <r>
      <rPr>
        <i/>
        <vertAlign val="superscript"/>
        <sz val="12"/>
        <color theme="1"/>
        <rFont val="Calibri"/>
        <family val="2"/>
        <scheme val="minor"/>
      </rPr>
      <t>3</t>
    </r>
    <r>
      <rPr>
        <i/>
        <sz val="12"/>
        <color theme="1"/>
        <rFont val="Calibri"/>
        <family val="2"/>
        <scheme val="minor"/>
      </rPr>
      <t>/d) of transfer requests processed in the specified month, regardless of effective date</t>
    </r>
  </si>
  <si>
    <r>
      <t>FT-R Transfer Summary - Volume (10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/d)</t>
    </r>
  </si>
  <si>
    <t>FT-R</t>
  </si>
  <si>
    <t>FT-D1</t>
  </si>
  <si>
    <t>FT-D2</t>
  </si>
  <si>
    <t>Transfers to Storage - Frequency</t>
  </si>
  <si>
    <t>Transfers to Storage - Volume</t>
  </si>
  <si>
    <t>FT-D1 (GJ/d)</t>
  </si>
  <si>
    <r>
      <t>FT-R (10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/d)</t>
    </r>
  </si>
  <si>
    <t>FT-D2 (GJ/d)</t>
  </si>
  <si>
    <t>2. Volume values represent the total volume of transfer requests processed in the specified month, regardless of effective date</t>
  </si>
  <si>
    <t>3. Includes only "out and back" transfers</t>
  </si>
  <si>
    <t>6. ATP is the acronym for Automated Transfer Process, requests that meet certain criteria may be approved automatically</t>
  </si>
  <si>
    <t>6. Transfers that cross a Project Area boundary are tallied in the area where the "To" location is situated</t>
  </si>
  <si>
    <t>7. Cancelled transfer requests are initiated by the requester (customer, marketer etc.)</t>
  </si>
  <si>
    <t>8. ATP is the acronym for Automated Transfer Process, requests that meet certain criteria may be approved automatically</t>
  </si>
  <si>
    <t>9. Project Area boundaries are illustrated in the Design Methodology document on Customer Express (see NGTL/Regulatory/Facilities)</t>
  </si>
  <si>
    <t>5. Transfers that cross a Delivery Design Area boundary are tallied in the area where the "To" location is situated</t>
  </si>
  <si>
    <t>6. Cancelled transfer requests are initiated by the requester (customer, marketer etc.)</t>
  </si>
  <si>
    <t>7.  ATP is the acronym for Automated Transfer Process, requests that meet certain criteria may be approved automatically</t>
  </si>
  <si>
    <t>8. Delivery Design Area boundaries are illustrated in the Design Methodology document on Customer Express (see NGTL/Regulatory/Facilities)</t>
  </si>
  <si>
    <t>1 out and back FT-R transfer request from PR to NE was cancelled</t>
  </si>
  <si>
    <t>1 out and back FT-D2 transfer request from Edmonton and Area to SW Alberta Area was cancelled</t>
  </si>
  <si>
    <t>1 one-way FT-R transfer request from PR to ML was approved</t>
  </si>
  <si>
    <t>1 one-way FT-D2 transfer request from NE Alberta Area to NW Alberta and NE B.C. Area was approved</t>
  </si>
  <si>
    <t>http://www.tccustomerexpress.com/docs/ab_regulatory_facilities/Facilities%20Design%20Methodology%20Document%20-%20Revision%20May%2031,%202018_Oct%204.pdf</t>
  </si>
  <si>
    <t>5. Transfers to storage are not included in totals</t>
  </si>
  <si>
    <t>4. Transfers to storage are not included in totals</t>
  </si>
  <si>
    <t>August 2022:</t>
  </si>
  <si>
    <t>1 out and back FT-D2 transfer request from NE Alberta Area to SW Alberta Area was cancelled</t>
  </si>
  <si>
    <t>3 GJ/d of requested out and back FT-D2 transfer volume from NE Alberta Area to SW Alberta Area was cancelled</t>
  </si>
  <si>
    <t>2500 GJ/d of requested out and back FT-D2 transfer volume from Edmonton and Area to SW Alberta Area was cancelled</t>
  </si>
  <si>
    <r>
      <t>10 10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/d of requested one-way FT-R transfer volume from PR to ML was approved</t>
    </r>
  </si>
  <si>
    <t>September 2022:</t>
  </si>
  <si>
    <t>October 2022:</t>
  </si>
  <si>
    <t>1 one-way FT-D2 transfer request from NE Alberta Area to NW Alberta and NE B.C. Area was cancelled</t>
  </si>
  <si>
    <t>79 GJ/d of requested one-way FT-D2 transfer volume from NE Alberta Area to NW Alberta and NE B.C. Area was cancelled</t>
  </si>
  <si>
    <t>November 2022:</t>
  </si>
  <si>
    <t>79 GJ/d of requested one-way FT-D2 transfer volume from NE Alberta Area to NW Alberta and NE B.C. Area was approved</t>
  </si>
  <si>
    <r>
      <t>69 10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/d of requested out and back FT-R transfer volume from PR to NE was cancelled</t>
    </r>
  </si>
  <si>
    <t>December 2022:</t>
  </si>
  <si>
    <t>1 one-way FT-D2 transfer request from Edmonton and Area to SE Alberta Area was approved</t>
  </si>
  <si>
    <t>5000 GJ/d of requested one-way FT-D2 transfer volume from Edmonton and Area to SE Alberta Area was approved</t>
  </si>
  <si>
    <t>January 2023:</t>
  </si>
  <si>
    <t>February 2023:</t>
  </si>
  <si>
    <t>1 out and back FT-R transfer request from PR to NE was denied</t>
  </si>
  <si>
    <r>
      <t>1350 10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/d of requested out and back FT-R transfer volume from PR to NE was denied</t>
    </r>
  </si>
  <si>
    <t>March 2023:</t>
  </si>
  <si>
    <t>April 2023:</t>
  </si>
  <si>
    <t>1 one-way FT-R transfer request from ML to NE was approved</t>
  </si>
  <si>
    <t>2 one-way FT-R transfer requests from NE to ML were approved</t>
  </si>
  <si>
    <r>
      <t>30 10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/d of requested one-way FT-R transfer volume from NE to ML was approved</t>
    </r>
  </si>
  <si>
    <r>
      <t>0.1 10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/d of requested one-way FT-R transfer volume from ML to NE was approved</t>
    </r>
  </si>
  <si>
    <t>May 2023:</t>
  </si>
  <si>
    <t>June 2023:</t>
  </si>
  <si>
    <t>July 2023:</t>
  </si>
  <si>
    <t>1 one-way FT-R transfer requests from PR to ML was approved</t>
  </si>
  <si>
    <t>August 2023:</t>
  </si>
  <si>
    <t>15 103m3/d of requested one-way FT-R transfer volume from PR to ML was approved</t>
  </si>
  <si>
    <t>25 103m3/d of requested one-way FT-R transfer volume from PR to ML was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</si>
</sst>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1.6"/>
      <color theme="1"/>
      <name val="Calibri"/>
      <family val="2"/>
      <scheme val="minor"/>
    </font>
    <font>
      <sz val="11.6"/>
      <color theme="1"/>
      <name val="Calibri"/>
      <family val="2"/>
      <scheme val="minor"/>
    </font>
    <font>
      <i/>
      <sz val="11.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/>
    <xf numFmtId="3" fontId="4" fillId="0" borderId="1" xfId="0" applyNumberFormat="1" applyFont="1" applyFill="1" applyBorder="1" applyAlignment="1">
      <alignment horizontal="center"/>
    </xf>
    <xf numFmtId="3" fontId="4" fillId="0" borderId="6" xfId="1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17" fontId="4" fillId="0" borderId="0" xfId="0" applyNumberFormat="1" applyFont="1" applyBorder="1" applyAlignment="1"/>
    <xf numFmtId="3" fontId="4" fillId="0" borderId="0" xfId="0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1" xfId="1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4" fillId="0" borderId="0" xfId="1" applyNumberFormat="1" applyFont="1" applyFill="1" applyBorder="1"/>
    <xf numFmtId="17" fontId="3" fillId="0" borderId="0" xfId="0" applyNumberFormat="1" applyFont="1" applyBorder="1"/>
    <xf numFmtId="17" fontId="6" fillId="0" borderId="0" xfId="0" applyNumberFormat="1" applyFont="1" applyBorder="1"/>
    <xf numFmtId="17" fontId="4" fillId="0" borderId="0" xfId="0" applyNumberFormat="1" applyFont="1" applyBorder="1"/>
    <xf numFmtId="17" fontId="4" fillId="0" borderId="0" xfId="0" applyNumberFormat="1" applyFont="1"/>
    <xf numFmtId="0" fontId="3" fillId="0" borderId="0" xfId="0" applyFont="1"/>
    <xf numFmtId="0" fontId="7" fillId="0" borderId="0" xfId="0" applyFont="1"/>
    <xf numFmtId="0" fontId="8" fillId="0" borderId="0" xfId="2" applyFont="1"/>
    <xf numFmtId="3" fontId="4" fillId="0" borderId="8" xfId="1" applyNumberFormat="1" applyFont="1" applyFill="1" applyBorder="1" applyAlignment="1">
      <alignment horizontal="center"/>
    </xf>
    <xf numFmtId="3" fontId="4" fillId="0" borderId="17" xfId="1" applyNumberFormat="1" applyFont="1" applyFill="1" applyBorder="1" applyAlignment="1">
      <alignment horizontal="center"/>
    </xf>
    <xf numFmtId="0" fontId="6" fillId="0" borderId="0" xfId="0" applyFont="1"/>
    <xf numFmtId="3" fontId="4" fillId="0" borderId="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/>
    <xf numFmtId="165" fontId="4" fillId="0" borderId="0" xfId="1" applyNumberFormat="1" applyFont="1" applyFill="1" applyBorder="1"/>
    <xf numFmtId="0" fontId="4" fillId="0" borderId="0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/>
    <xf numFmtId="0" fontId="3" fillId="2" borderId="13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/>
    <xf numFmtId="3" fontId="4" fillId="0" borderId="2" xfId="0" applyNumberFormat="1" applyFont="1" applyBorder="1" applyAlignment="1">
      <alignment horizontal="center"/>
    </xf>
    <xf numFmtId="0" fontId="14" fillId="0" borderId="18" xfId="0" applyFont="1" applyFill="1" applyBorder="1" applyAlignment="1">
      <alignment horizontal="center" vertical="center" wrapText="1"/>
    </xf>
    <xf numFmtId="3" fontId="4" fillId="0" borderId="18" xfId="1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3" fontId="4" fillId="0" borderId="7" xfId="1" applyNumberFormat="1" applyFont="1" applyFill="1" applyBorder="1" applyAlignment="1">
      <alignment horizontal="center"/>
    </xf>
    <xf numFmtId="17" fontId="16" fillId="0" borderId="0" xfId="0" applyNumberFormat="1" applyFont="1" applyBorder="1"/>
    <xf numFmtId="0" fontId="17" fillId="0" borderId="0" xfId="0" applyNumberFormat="1" applyFont="1" applyFill="1" applyBorder="1"/>
    <xf numFmtId="0" fontId="17" fillId="0" borderId="0" xfId="1" applyNumberFormat="1" applyFont="1" applyFill="1" applyBorder="1"/>
    <xf numFmtId="0" fontId="17" fillId="0" borderId="0" xfId="0" applyFont="1"/>
    <xf numFmtId="0" fontId="18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 vertical="center"/>
    </xf>
    <xf numFmtId="0" fontId="2" fillId="0" borderId="0" xfId="2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5" fillId="5" borderId="10" xfId="1" applyNumberFormat="1" applyFont="1" applyFill="1" applyBorder="1" applyAlignment="1">
      <alignment horizontal="center"/>
    </xf>
    <xf numFmtId="0" fontId="5" fillId="5" borderId="11" xfId="1" applyNumberFormat="1" applyFont="1" applyFill="1" applyBorder="1" applyAlignment="1">
      <alignment horizontal="center"/>
    </xf>
    <xf numFmtId="0" fontId="5" fillId="5" borderId="12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11" xfId="1" applyNumberFormat="1" applyFont="1" applyFill="1" applyBorder="1" applyAlignment="1">
      <alignment horizontal="center"/>
    </xf>
    <xf numFmtId="0" fontId="3" fillId="4" borderId="12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4E895-0FBD-4857-9AD5-5F64C4FD645F}">
  <sheetPr codeName="Sheet1">
    <pageSetUpPr fitToPage="1"/>
  </sheetPr>
  <dimension ref="A1:U145"/>
  <sheetViews>
    <sheetView showGridLines="0" view="pageLayout" zoomScale="70" zoomScaleNormal="68" zoomScalePageLayoutView="70" workbookViewId="0">
      <selection activeCell="H41" sqref="H41"/>
    </sheetView>
  </sheetViews>
  <sheetFormatPr defaultRowHeight="14.5" x14ac:dyDescent="0.35"/>
  <cols>
    <col min="1" max="21" width="12.54296875" customWidth="1"/>
    <col min="22" max="22" width="10.08984375" customWidth="1"/>
    <col min="23" max="23" width="6.90625" bestFit="1" customWidth="1"/>
    <col min="24" max="24" width="9.08984375" bestFit="1" customWidth="1"/>
    <col min="25" max="25" width="5.08984375" bestFit="1" customWidth="1"/>
    <col min="26" max="26" width="9.90625" customWidth="1"/>
    <col min="27" max="27" width="6.90625" bestFit="1" customWidth="1"/>
    <col min="28" max="28" width="9.08984375" bestFit="1" customWidth="1"/>
    <col min="29" max="29" width="5.08984375" bestFit="1" customWidth="1"/>
  </cols>
  <sheetData>
    <row r="1" spans="1:21" s="2" customFormat="1" ht="18.75" customHeight="1" thickBot="1" x14ac:dyDescent="0.4">
      <c r="A1" s="71" t="s">
        <v>29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3"/>
    </row>
    <row r="2" spans="1:21" s="2" customFormat="1" ht="15.5" x14ac:dyDescent="0.35">
      <c r="A2" s="65" t="s">
        <v>4</v>
      </c>
      <c r="B2" s="66"/>
      <c r="C2" s="66"/>
      <c r="D2" s="66"/>
      <c r="E2" s="66"/>
      <c r="F2" s="67"/>
      <c r="G2" s="68" t="s">
        <v>33</v>
      </c>
      <c r="H2" s="69"/>
      <c r="I2" s="69"/>
      <c r="J2" s="69"/>
      <c r="K2" s="70"/>
      <c r="L2" s="68" t="s">
        <v>34</v>
      </c>
      <c r="M2" s="69"/>
      <c r="N2" s="69"/>
      <c r="O2" s="69"/>
      <c r="P2" s="70"/>
      <c r="Q2" s="68" t="s">
        <v>35</v>
      </c>
      <c r="R2" s="69"/>
      <c r="S2" s="69"/>
      <c r="T2" s="69"/>
      <c r="U2" s="74"/>
    </row>
    <row r="3" spans="1:21" s="42" customFormat="1" ht="31.5" customHeight="1" x14ac:dyDescent="0.3">
      <c r="A3" s="50" t="s">
        <v>5</v>
      </c>
      <c r="B3" s="45" t="s">
        <v>0</v>
      </c>
      <c r="C3" s="45" t="s">
        <v>1</v>
      </c>
      <c r="D3" s="45" t="s">
        <v>2</v>
      </c>
      <c r="E3" s="46" t="s">
        <v>3</v>
      </c>
      <c r="F3" s="46" t="s">
        <v>4</v>
      </c>
      <c r="G3" s="45" t="s">
        <v>0</v>
      </c>
      <c r="H3" s="45" t="s">
        <v>1</v>
      </c>
      <c r="I3" s="45" t="s">
        <v>2</v>
      </c>
      <c r="J3" s="46" t="s">
        <v>3</v>
      </c>
      <c r="K3" s="46" t="s">
        <v>4</v>
      </c>
      <c r="L3" s="45" t="s">
        <v>0</v>
      </c>
      <c r="M3" s="45" t="s">
        <v>1</v>
      </c>
      <c r="N3" s="45" t="s">
        <v>2</v>
      </c>
      <c r="O3" s="46" t="s">
        <v>3</v>
      </c>
      <c r="P3" s="46" t="s">
        <v>4</v>
      </c>
      <c r="Q3" s="45" t="s">
        <v>0</v>
      </c>
      <c r="R3" s="45" t="s">
        <v>1</v>
      </c>
      <c r="S3" s="45" t="s">
        <v>2</v>
      </c>
      <c r="T3" s="46" t="s">
        <v>3</v>
      </c>
      <c r="U3" s="46" t="s">
        <v>4</v>
      </c>
    </row>
    <row r="4" spans="1:21" ht="15.5" x14ac:dyDescent="0.35">
      <c r="A4" s="51">
        <v>44795</v>
      </c>
      <c r="B4" s="5">
        <f t="shared" ref="B4:B13" si="0">SUM(G4,L4,Q4)</f>
        <v>449</v>
      </c>
      <c r="C4" s="5">
        <f t="shared" ref="C4:C14" si="1">SUM(H4,M4,R4)</f>
        <v>1367</v>
      </c>
      <c r="D4" s="14">
        <f t="shared" ref="D4:D14" si="2">SUM(I4,N4,S4)</f>
        <v>94</v>
      </c>
      <c r="E4" s="14">
        <f t="shared" ref="E4:E15" si="3">SUM(J4,O4,T4)</f>
        <v>83</v>
      </c>
      <c r="F4" s="14">
        <f t="shared" ref="F4:F15" si="4">SUM(B4:E4)</f>
        <v>1993</v>
      </c>
      <c r="G4" s="14">
        <v>280</v>
      </c>
      <c r="H4" s="14">
        <v>1194</v>
      </c>
      <c r="I4" s="14">
        <v>93</v>
      </c>
      <c r="J4" s="14">
        <v>76</v>
      </c>
      <c r="K4" s="14">
        <f t="shared" ref="K4:K15" si="5">SUM(G4:J4)</f>
        <v>1643</v>
      </c>
      <c r="L4" s="14">
        <v>140</v>
      </c>
      <c r="M4" s="14">
        <v>136</v>
      </c>
      <c r="N4" s="14">
        <v>1</v>
      </c>
      <c r="O4" s="14">
        <v>7</v>
      </c>
      <c r="P4" s="27">
        <f t="shared" ref="P4:P15" si="6">SUM(L4:O4)</f>
        <v>284</v>
      </c>
      <c r="Q4" s="27">
        <v>29</v>
      </c>
      <c r="R4" s="27">
        <v>37</v>
      </c>
      <c r="S4" s="27">
        <v>0</v>
      </c>
      <c r="T4" s="27">
        <v>0</v>
      </c>
      <c r="U4" s="27">
        <f t="shared" ref="U4:U15" si="7">SUM(Q4:T4)</f>
        <v>66</v>
      </c>
    </row>
    <row r="5" spans="1:21" ht="15.5" x14ac:dyDescent="0.35">
      <c r="A5" s="51">
        <v>44826</v>
      </c>
      <c r="B5" s="5">
        <f t="shared" si="0"/>
        <v>629</v>
      </c>
      <c r="C5" s="5">
        <f t="shared" si="1"/>
        <v>1400</v>
      </c>
      <c r="D5" s="14">
        <f t="shared" si="2"/>
        <v>92</v>
      </c>
      <c r="E5" s="14">
        <f t="shared" si="3"/>
        <v>110</v>
      </c>
      <c r="F5" s="14">
        <f t="shared" si="4"/>
        <v>2231</v>
      </c>
      <c r="G5" s="14">
        <v>420</v>
      </c>
      <c r="H5" s="14">
        <v>1242</v>
      </c>
      <c r="I5" s="14">
        <v>86</v>
      </c>
      <c r="J5" s="14">
        <v>106</v>
      </c>
      <c r="K5" s="14">
        <f t="shared" si="5"/>
        <v>1854</v>
      </c>
      <c r="L5" s="14">
        <v>165</v>
      </c>
      <c r="M5" s="14">
        <v>130</v>
      </c>
      <c r="N5" s="14">
        <v>6</v>
      </c>
      <c r="O5" s="14">
        <v>2</v>
      </c>
      <c r="P5" s="27">
        <f t="shared" si="6"/>
        <v>303</v>
      </c>
      <c r="Q5" s="27">
        <v>44</v>
      </c>
      <c r="R5" s="27">
        <v>28</v>
      </c>
      <c r="S5" s="27">
        <v>0</v>
      </c>
      <c r="T5" s="27">
        <v>2</v>
      </c>
      <c r="U5" s="27">
        <f t="shared" si="7"/>
        <v>74</v>
      </c>
    </row>
    <row r="6" spans="1:21" ht="15.5" x14ac:dyDescent="0.35">
      <c r="A6" s="51">
        <v>44856</v>
      </c>
      <c r="B6" s="5">
        <f t="shared" si="0"/>
        <v>434</v>
      </c>
      <c r="C6" s="5">
        <f t="shared" si="1"/>
        <v>1494</v>
      </c>
      <c r="D6" s="14">
        <f t="shared" si="2"/>
        <v>62</v>
      </c>
      <c r="E6" s="14">
        <f t="shared" si="3"/>
        <v>83</v>
      </c>
      <c r="F6" s="14">
        <f t="shared" si="4"/>
        <v>2073</v>
      </c>
      <c r="G6" s="14">
        <v>306</v>
      </c>
      <c r="H6" s="14">
        <v>1341</v>
      </c>
      <c r="I6" s="14">
        <v>61</v>
      </c>
      <c r="J6" s="14">
        <v>81</v>
      </c>
      <c r="K6" s="14">
        <f t="shared" si="5"/>
        <v>1789</v>
      </c>
      <c r="L6" s="14">
        <v>103</v>
      </c>
      <c r="M6" s="14">
        <v>119</v>
      </c>
      <c r="N6" s="14">
        <v>1</v>
      </c>
      <c r="O6" s="14">
        <v>2</v>
      </c>
      <c r="P6" s="27">
        <f t="shared" si="6"/>
        <v>225</v>
      </c>
      <c r="Q6" s="27">
        <v>25</v>
      </c>
      <c r="R6" s="27">
        <v>34</v>
      </c>
      <c r="S6" s="27">
        <v>0</v>
      </c>
      <c r="T6" s="27">
        <v>0</v>
      </c>
      <c r="U6" s="27">
        <f t="shared" si="7"/>
        <v>59</v>
      </c>
    </row>
    <row r="7" spans="1:21" ht="15.5" x14ac:dyDescent="0.35">
      <c r="A7" s="51">
        <v>44887</v>
      </c>
      <c r="B7" s="5">
        <f t="shared" si="0"/>
        <v>592</v>
      </c>
      <c r="C7" s="5">
        <f t="shared" si="1"/>
        <v>1328</v>
      </c>
      <c r="D7" s="14">
        <f t="shared" si="2"/>
        <v>54</v>
      </c>
      <c r="E7" s="14">
        <f t="shared" si="3"/>
        <v>42</v>
      </c>
      <c r="F7" s="14">
        <f t="shared" si="4"/>
        <v>2016</v>
      </c>
      <c r="G7" s="14">
        <v>414</v>
      </c>
      <c r="H7" s="14">
        <v>1191</v>
      </c>
      <c r="I7" s="14">
        <v>52</v>
      </c>
      <c r="J7" s="14">
        <v>40</v>
      </c>
      <c r="K7" s="14">
        <f t="shared" si="5"/>
        <v>1697</v>
      </c>
      <c r="L7" s="14">
        <v>127</v>
      </c>
      <c r="M7" s="14">
        <v>110</v>
      </c>
      <c r="N7" s="14">
        <v>2</v>
      </c>
      <c r="O7" s="14">
        <v>1</v>
      </c>
      <c r="P7" s="27">
        <f t="shared" si="6"/>
        <v>240</v>
      </c>
      <c r="Q7" s="27">
        <v>51</v>
      </c>
      <c r="R7" s="27">
        <v>27</v>
      </c>
      <c r="S7" s="27">
        <v>0</v>
      </c>
      <c r="T7" s="27">
        <v>1</v>
      </c>
      <c r="U7" s="27">
        <f t="shared" si="7"/>
        <v>79</v>
      </c>
    </row>
    <row r="8" spans="1:21" ht="15.5" x14ac:dyDescent="0.35">
      <c r="A8" s="51">
        <v>44917</v>
      </c>
      <c r="B8" s="5">
        <f t="shared" si="0"/>
        <v>501</v>
      </c>
      <c r="C8" s="5">
        <f t="shared" si="1"/>
        <v>1196</v>
      </c>
      <c r="D8" s="14">
        <f t="shared" si="2"/>
        <v>39</v>
      </c>
      <c r="E8" s="14">
        <f t="shared" si="3"/>
        <v>28</v>
      </c>
      <c r="F8" s="14">
        <f t="shared" si="4"/>
        <v>1764</v>
      </c>
      <c r="G8" s="14">
        <v>287</v>
      </c>
      <c r="H8" s="14">
        <v>1036</v>
      </c>
      <c r="I8" s="14">
        <v>25</v>
      </c>
      <c r="J8" s="14">
        <v>25</v>
      </c>
      <c r="K8" s="14">
        <f t="shared" si="5"/>
        <v>1373</v>
      </c>
      <c r="L8" s="14">
        <v>172</v>
      </c>
      <c r="M8" s="14">
        <v>117</v>
      </c>
      <c r="N8" s="14">
        <v>12</v>
      </c>
      <c r="O8" s="14">
        <v>0</v>
      </c>
      <c r="P8" s="27">
        <f t="shared" si="6"/>
        <v>301</v>
      </c>
      <c r="Q8" s="27">
        <v>42</v>
      </c>
      <c r="R8" s="27">
        <v>43</v>
      </c>
      <c r="S8" s="27">
        <v>2</v>
      </c>
      <c r="T8" s="27">
        <v>3</v>
      </c>
      <c r="U8" s="27">
        <f t="shared" si="7"/>
        <v>90</v>
      </c>
    </row>
    <row r="9" spans="1:21" ht="15.5" x14ac:dyDescent="0.35">
      <c r="A9" s="51">
        <v>44948</v>
      </c>
      <c r="B9" s="5">
        <f t="shared" si="0"/>
        <v>536</v>
      </c>
      <c r="C9" s="5">
        <f t="shared" si="1"/>
        <v>1286</v>
      </c>
      <c r="D9" s="14">
        <f t="shared" si="2"/>
        <v>44</v>
      </c>
      <c r="E9" s="14">
        <f t="shared" si="3"/>
        <v>34</v>
      </c>
      <c r="F9" s="14">
        <f t="shared" si="4"/>
        <v>1900</v>
      </c>
      <c r="G9" s="14">
        <v>362</v>
      </c>
      <c r="H9" s="14">
        <v>1129</v>
      </c>
      <c r="I9" s="14">
        <v>43</v>
      </c>
      <c r="J9" s="14">
        <v>32</v>
      </c>
      <c r="K9" s="14">
        <f t="shared" si="5"/>
        <v>1566</v>
      </c>
      <c r="L9" s="14">
        <v>135</v>
      </c>
      <c r="M9" s="14">
        <v>106</v>
      </c>
      <c r="N9" s="14">
        <v>1</v>
      </c>
      <c r="O9" s="14">
        <v>2</v>
      </c>
      <c r="P9" s="27">
        <f t="shared" si="6"/>
        <v>244</v>
      </c>
      <c r="Q9" s="27">
        <v>39</v>
      </c>
      <c r="R9" s="27">
        <v>51</v>
      </c>
      <c r="S9" s="27">
        <v>0</v>
      </c>
      <c r="T9" s="27">
        <v>0</v>
      </c>
      <c r="U9" s="27">
        <f t="shared" si="7"/>
        <v>90</v>
      </c>
    </row>
    <row r="10" spans="1:21" ht="15.5" x14ac:dyDescent="0.35">
      <c r="A10" s="51">
        <v>44979</v>
      </c>
      <c r="B10" s="5">
        <f t="shared" si="0"/>
        <v>637</v>
      </c>
      <c r="C10" s="5">
        <f t="shared" si="1"/>
        <v>1175</v>
      </c>
      <c r="D10" s="14">
        <f t="shared" si="2"/>
        <v>89</v>
      </c>
      <c r="E10" s="14">
        <f t="shared" si="3"/>
        <v>60</v>
      </c>
      <c r="F10" s="14">
        <f t="shared" si="4"/>
        <v>1961</v>
      </c>
      <c r="G10" s="14">
        <v>425</v>
      </c>
      <c r="H10" s="14">
        <v>1069</v>
      </c>
      <c r="I10" s="14">
        <v>83</v>
      </c>
      <c r="J10" s="14">
        <v>59</v>
      </c>
      <c r="K10" s="14">
        <f t="shared" si="5"/>
        <v>1636</v>
      </c>
      <c r="L10" s="14">
        <v>138</v>
      </c>
      <c r="M10" s="14">
        <v>77</v>
      </c>
      <c r="N10" s="14">
        <v>4</v>
      </c>
      <c r="O10" s="14">
        <v>0</v>
      </c>
      <c r="P10" s="27">
        <f t="shared" si="6"/>
        <v>219</v>
      </c>
      <c r="Q10" s="27">
        <v>74</v>
      </c>
      <c r="R10" s="27">
        <v>29</v>
      </c>
      <c r="S10" s="27">
        <v>2</v>
      </c>
      <c r="T10" s="27">
        <v>1</v>
      </c>
      <c r="U10" s="27">
        <f t="shared" si="7"/>
        <v>106</v>
      </c>
    </row>
    <row r="11" spans="1:21" ht="15.5" x14ac:dyDescent="0.35">
      <c r="A11" s="51">
        <v>45007</v>
      </c>
      <c r="B11" s="5">
        <f t="shared" si="0"/>
        <v>607</v>
      </c>
      <c r="C11" s="5">
        <f t="shared" si="1"/>
        <v>1452</v>
      </c>
      <c r="D11" s="14">
        <f t="shared" si="2"/>
        <v>71</v>
      </c>
      <c r="E11" s="14">
        <f t="shared" si="3"/>
        <v>24</v>
      </c>
      <c r="F11" s="14">
        <f t="shared" si="4"/>
        <v>2154</v>
      </c>
      <c r="G11" s="14">
        <v>367</v>
      </c>
      <c r="H11" s="14">
        <v>1268</v>
      </c>
      <c r="I11" s="14">
        <v>68</v>
      </c>
      <c r="J11" s="14">
        <v>23</v>
      </c>
      <c r="K11" s="14">
        <f t="shared" si="5"/>
        <v>1726</v>
      </c>
      <c r="L11" s="14">
        <v>160</v>
      </c>
      <c r="M11" s="14">
        <v>124</v>
      </c>
      <c r="N11" s="14">
        <v>0</v>
      </c>
      <c r="O11" s="14">
        <v>0</v>
      </c>
      <c r="P11" s="27">
        <f t="shared" si="6"/>
        <v>284</v>
      </c>
      <c r="Q11" s="27">
        <v>80</v>
      </c>
      <c r="R11" s="27">
        <v>60</v>
      </c>
      <c r="S11" s="27">
        <v>3</v>
      </c>
      <c r="T11" s="27">
        <v>1</v>
      </c>
      <c r="U11" s="27">
        <f t="shared" si="7"/>
        <v>144</v>
      </c>
    </row>
    <row r="12" spans="1:21" ht="15.5" x14ac:dyDescent="0.35">
      <c r="A12" s="51">
        <v>45038</v>
      </c>
      <c r="B12" s="5">
        <f t="shared" si="0"/>
        <v>495</v>
      </c>
      <c r="C12" s="5">
        <f t="shared" si="1"/>
        <v>1345</v>
      </c>
      <c r="D12" s="14">
        <f t="shared" si="2"/>
        <v>58</v>
      </c>
      <c r="E12" s="14">
        <f t="shared" si="3"/>
        <v>46</v>
      </c>
      <c r="F12" s="14">
        <f t="shared" si="4"/>
        <v>1944</v>
      </c>
      <c r="G12" s="14">
        <v>336</v>
      </c>
      <c r="H12" s="14">
        <v>1156</v>
      </c>
      <c r="I12" s="14">
        <v>48</v>
      </c>
      <c r="J12" s="14">
        <v>46</v>
      </c>
      <c r="K12" s="14">
        <f t="shared" si="5"/>
        <v>1586</v>
      </c>
      <c r="L12" s="14">
        <v>92</v>
      </c>
      <c r="M12" s="14">
        <v>139</v>
      </c>
      <c r="N12" s="14">
        <v>9</v>
      </c>
      <c r="O12" s="14">
        <v>0</v>
      </c>
      <c r="P12" s="27">
        <f t="shared" si="6"/>
        <v>240</v>
      </c>
      <c r="Q12" s="27">
        <v>67</v>
      </c>
      <c r="R12" s="27">
        <v>50</v>
      </c>
      <c r="S12" s="27">
        <v>1</v>
      </c>
      <c r="T12" s="27">
        <v>0</v>
      </c>
      <c r="U12" s="27">
        <f t="shared" si="7"/>
        <v>118</v>
      </c>
    </row>
    <row r="13" spans="1:21" ht="15.5" x14ac:dyDescent="0.35">
      <c r="A13" s="51">
        <v>45068</v>
      </c>
      <c r="B13" s="5">
        <f t="shared" si="0"/>
        <v>497</v>
      </c>
      <c r="C13" s="5">
        <f t="shared" si="1"/>
        <v>1441</v>
      </c>
      <c r="D13" s="14">
        <f t="shared" si="2"/>
        <v>39</v>
      </c>
      <c r="E13" s="14">
        <f t="shared" si="3"/>
        <v>36</v>
      </c>
      <c r="F13" s="14">
        <f t="shared" si="4"/>
        <v>2013</v>
      </c>
      <c r="G13" s="14">
        <v>336</v>
      </c>
      <c r="H13" s="14">
        <v>1230</v>
      </c>
      <c r="I13" s="14">
        <v>35</v>
      </c>
      <c r="J13" s="14">
        <v>32</v>
      </c>
      <c r="K13" s="14">
        <f t="shared" si="5"/>
        <v>1633</v>
      </c>
      <c r="L13" s="14">
        <v>90</v>
      </c>
      <c r="M13" s="14">
        <v>167</v>
      </c>
      <c r="N13" s="14">
        <v>4</v>
      </c>
      <c r="O13" s="14">
        <v>2</v>
      </c>
      <c r="P13" s="27">
        <f t="shared" si="6"/>
        <v>263</v>
      </c>
      <c r="Q13" s="27">
        <v>71</v>
      </c>
      <c r="R13" s="27">
        <v>44</v>
      </c>
      <c r="S13" s="27">
        <v>0</v>
      </c>
      <c r="T13" s="27">
        <v>2</v>
      </c>
      <c r="U13" s="27">
        <f t="shared" si="7"/>
        <v>117</v>
      </c>
    </row>
    <row r="14" spans="1:21" ht="15.5" x14ac:dyDescent="0.35">
      <c r="A14" s="51">
        <v>45099</v>
      </c>
      <c r="B14" s="5">
        <f>SUM(G14,L14,Q14)</f>
        <v>484</v>
      </c>
      <c r="C14" s="5">
        <f t="shared" si="1"/>
        <v>1242</v>
      </c>
      <c r="D14" s="14">
        <f t="shared" si="2"/>
        <v>29</v>
      </c>
      <c r="E14" s="14">
        <f t="shared" si="3"/>
        <v>14</v>
      </c>
      <c r="F14" s="14">
        <f t="shared" si="4"/>
        <v>1769</v>
      </c>
      <c r="G14" s="14">
        <v>314</v>
      </c>
      <c r="H14" s="14">
        <v>1010</v>
      </c>
      <c r="I14" s="14">
        <v>20</v>
      </c>
      <c r="J14" s="14">
        <v>13</v>
      </c>
      <c r="K14" s="14">
        <f t="shared" si="5"/>
        <v>1357</v>
      </c>
      <c r="L14" s="14">
        <v>99</v>
      </c>
      <c r="M14" s="14">
        <v>180</v>
      </c>
      <c r="N14" s="14">
        <v>9</v>
      </c>
      <c r="O14" s="14">
        <v>0</v>
      </c>
      <c r="P14" s="27">
        <f t="shared" si="6"/>
        <v>288</v>
      </c>
      <c r="Q14" s="27">
        <v>71</v>
      </c>
      <c r="R14" s="27">
        <v>52</v>
      </c>
      <c r="S14" s="27">
        <v>0</v>
      </c>
      <c r="T14" s="27">
        <v>1</v>
      </c>
      <c r="U14" s="27">
        <f t="shared" si="7"/>
        <v>124</v>
      </c>
    </row>
    <row r="15" spans="1:21" ht="15.5" x14ac:dyDescent="0.35">
      <c r="A15" s="51">
        <v>45129</v>
      </c>
      <c r="B15" s="5">
        <f>SUM(G15,L15,Q15)</f>
        <v>641</v>
      </c>
      <c r="C15" s="5">
        <f>SUM(H15,M15,R15)</f>
        <v>1116</v>
      </c>
      <c r="D15" s="14">
        <f>SUM(I15,N15,S15)</f>
        <v>62</v>
      </c>
      <c r="E15" s="14">
        <f t="shared" si="3"/>
        <v>17</v>
      </c>
      <c r="F15" s="14">
        <f t="shared" si="4"/>
        <v>1836</v>
      </c>
      <c r="G15" s="14">
        <v>476</v>
      </c>
      <c r="H15" s="14">
        <v>923</v>
      </c>
      <c r="I15" s="14">
        <v>61</v>
      </c>
      <c r="J15" s="14">
        <v>16</v>
      </c>
      <c r="K15" s="14">
        <f t="shared" si="5"/>
        <v>1476</v>
      </c>
      <c r="L15" s="14">
        <v>114</v>
      </c>
      <c r="M15" s="14">
        <v>145</v>
      </c>
      <c r="N15" s="14">
        <v>0</v>
      </c>
      <c r="O15" s="14">
        <v>1</v>
      </c>
      <c r="P15" s="27">
        <f t="shared" si="6"/>
        <v>260</v>
      </c>
      <c r="Q15" s="27">
        <v>51</v>
      </c>
      <c r="R15" s="27">
        <v>48</v>
      </c>
      <c r="S15" s="27">
        <v>1</v>
      </c>
      <c r="T15" s="27">
        <v>0</v>
      </c>
      <c r="U15" s="27">
        <f t="shared" si="7"/>
        <v>100</v>
      </c>
    </row>
    <row r="16" spans="1:21" ht="15.5" x14ac:dyDescent="0.35">
      <c r="A16" s="51">
        <v>45160</v>
      </c>
      <c r="B16" s="5">
        <f>SUM(G16,L16,Q16)</f>
        <v>831</v>
      </c>
      <c r="C16" s="5">
        <f>SUM(H16,M16,R16)</f>
        <v>1095</v>
      </c>
      <c r="D16" s="14">
        <f>SUM(I16,N16,S16)</f>
        <v>45</v>
      </c>
      <c r="E16" s="14">
        <f t="shared" ref="E16" si="8">SUM(J16,O16,T16)</f>
        <v>52</v>
      </c>
      <c r="F16" s="14">
        <f t="shared" ref="F16" si="9">SUM(B16:E16)</f>
        <v>2023</v>
      </c>
      <c r="G16" s="14">
        <v>628</v>
      </c>
      <c r="H16" s="14">
        <v>864</v>
      </c>
      <c r="I16" s="14">
        <v>45</v>
      </c>
      <c r="J16" s="14">
        <v>49</v>
      </c>
      <c r="K16" s="14">
        <f t="shared" ref="K16" si="10">SUM(G16:J16)</f>
        <v>1586</v>
      </c>
      <c r="L16" s="14">
        <v>137</v>
      </c>
      <c r="M16" s="14">
        <v>190</v>
      </c>
      <c r="N16" s="14">
        <v>0</v>
      </c>
      <c r="O16" s="14">
        <v>2</v>
      </c>
      <c r="P16" s="27">
        <f t="shared" ref="P16" si="11">SUM(L16:O16)</f>
        <v>329</v>
      </c>
      <c r="Q16" s="27">
        <v>66</v>
      </c>
      <c r="R16" s="27">
        <v>41</v>
      </c>
      <c r="S16" s="27">
        <v>0</v>
      </c>
      <c r="T16" s="27">
        <v>1</v>
      </c>
      <c r="U16" s="27">
        <f t="shared" ref="U16" si="12">SUM(Q16:T16)</f>
        <v>108</v>
      </c>
    </row>
    <row r="17" spans="1:21" ht="15.5" x14ac:dyDescent="0.35">
      <c r="A17" s="19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28"/>
      <c r="Q17" s="28"/>
      <c r="R17" s="28"/>
      <c r="S17" s="28"/>
      <c r="T17" s="28"/>
      <c r="U17" s="28"/>
    </row>
    <row r="18" spans="1:21" ht="15.5" x14ac:dyDescent="0.35">
      <c r="A18" s="17" t="s">
        <v>17</v>
      </c>
      <c r="B18" s="29"/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31"/>
      <c r="R18" s="31"/>
      <c r="S18" s="31"/>
      <c r="T18" s="31"/>
      <c r="U18" s="31"/>
    </row>
    <row r="19" spans="1:21" ht="15.5" x14ac:dyDescent="0.35">
      <c r="A19" s="18" t="s">
        <v>64</v>
      </c>
      <c r="B19" s="29"/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  <c r="Q19" s="31"/>
      <c r="R19" s="31"/>
      <c r="S19" s="31"/>
      <c r="T19" s="31"/>
      <c r="U19" s="31"/>
    </row>
    <row r="20" spans="1:21" ht="15.5" x14ac:dyDescent="0.35">
      <c r="A20" s="13" t="s">
        <v>59</v>
      </c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  <c r="Q20" s="31"/>
      <c r="R20" s="31"/>
      <c r="S20" s="31"/>
      <c r="T20" s="31"/>
      <c r="U20" s="31"/>
    </row>
    <row r="21" spans="1:21" ht="15.5" x14ac:dyDescent="0.35">
      <c r="A21" s="26" t="s">
        <v>69</v>
      </c>
      <c r="B21" s="29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Q21" s="31"/>
      <c r="R21" s="31"/>
      <c r="S21" s="31"/>
      <c r="T21" s="31"/>
      <c r="U21" s="31"/>
    </row>
    <row r="22" spans="1:21" ht="15.5" x14ac:dyDescent="0.35">
      <c r="A22" s="13" t="s">
        <v>32</v>
      </c>
      <c r="B22" s="29"/>
      <c r="C22" s="29"/>
      <c r="D22" s="30"/>
      <c r="E22" s="30"/>
    </row>
    <row r="23" spans="1:21" ht="15.5" x14ac:dyDescent="0.35">
      <c r="A23" s="26" t="s">
        <v>70</v>
      </c>
      <c r="B23" s="29"/>
      <c r="C23" s="29"/>
      <c r="D23" s="30"/>
      <c r="E23" s="30"/>
    </row>
    <row r="24" spans="1:21" ht="15.5" x14ac:dyDescent="0.35">
      <c r="A24" s="13" t="s">
        <v>32</v>
      </c>
      <c r="B24" s="29"/>
      <c r="C24" s="29"/>
      <c r="D24" s="30"/>
      <c r="E24" s="30"/>
    </row>
    <row r="25" spans="1:21" ht="15.5" x14ac:dyDescent="0.35">
      <c r="A25" s="26" t="s">
        <v>73</v>
      </c>
      <c r="B25" s="29"/>
      <c r="C25" s="29"/>
      <c r="D25" s="30"/>
      <c r="E25" s="30"/>
    </row>
    <row r="26" spans="1:21" ht="15.5" x14ac:dyDescent="0.35">
      <c r="A26" s="13" t="s">
        <v>57</v>
      </c>
      <c r="B26" s="29"/>
    </row>
    <row r="27" spans="1:21" ht="15.5" x14ac:dyDescent="0.35">
      <c r="A27" s="26" t="s">
        <v>76</v>
      </c>
      <c r="B27" s="29"/>
      <c r="C27" s="29"/>
      <c r="D27" s="30"/>
      <c r="E27" s="30"/>
    </row>
    <row r="28" spans="1:21" ht="15.5" x14ac:dyDescent="0.35">
      <c r="A28" s="13" t="s">
        <v>32</v>
      </c>
      <c r="B28" s="29"/>
      <c r="C28" s="29"/>
      <c r="D28" s="30"/>
      <c r="E28" s="30"/>
    </row>
    <row r="29" spans="1:21" ht="15.5" x14ac:dyDescent="0.35">
      <c r="A29" s="26" t="s">
        <v>79</v>
      </c>
      <c r="B29" s="29"/>
      <c r="C29" s="29"/>
      <c r="D29" s="30"/>
      <c r="E29" s="30"/>
    </row>
    <row r="30" spans="1:21" ht="15.5" x14ac:dyDescent="0.35">
      <c r="A30" s="13" t="s">
        <v>32</v>
      </c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/>
      <c r="R30" s="31"/>
      <c r="S30" s="31"/>
      <c r="T30" s="31"/>
      <c r="U30" s="31"/>
    </row>
    <row r="31" spans="1:21" ht="15.5" x14ac:dyDescent="0.35">
      <c r="A31" s="26" t="s">
        <v>80</v>
      </c>
      <c r="B31" s="29"/>
      <c r="C31" s="29"/>
      <c r="D31" s="30"/>
      <c r="E31" s="30"/>
    </row>
    <row r="32" spans="1:21" ht="15.5" x14ac:dyDescent="0.35">
      <c r="A32" s="13" t="s">
        <v>81</v>
      </c>
      <c r="C32" s="29"/>
      <c r="D32" s="30"/>
      <c r="E32" s="30"/>
    </row>
    <row r="33" spans="1:21" ht="15.5" x14ac:dyDescent="0.35">
      <c r="A33" s="26" t="s">
        <v>83</v>
      </c>
      <c r="C33" s="29"/>
      <c r="D33" s="30"/>
      <c r="E33" s="30"/>
    </row>
    <row r="34" spans="1:21" ht="15.5" x14ac:dyDescent="0.35">
      <c r="A34" s="13" t="s">
        <v>32</v>
      </c>
      <c r="C34" s="29"/>
      <c r="D34" s="30"/>
      <c r="E34" s="30"/>
    </row>
    <row r="35" spans="1:21" ht="15.5" x14ac:dyDescent="0.35">
      <c r="A35" s="26" t="s">
        <v>84</v>
      </c>
      <c r="C35" s="29"/>
      <c r="D35" s="30"/>
      <c r="E35" s="30"/>
    </row>
    <row r="36" spans="1:21" ht="15.5" x14ac:dyDescent="0.35">
      <c r="A36" s="13" t="s">
        <v>85</v>
      </c>
      <c r="B36" s="29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31"/>
      <c r="R36" s="31"/>
      <c r="S36" s="31"/>
      <c r="T36" s="31"/>
      <c r="U36" s="31"/>
    </row>
    <row r="37" spans="1:21" ht="15.5" x14ac:dyDescent="0.35">
      <c r="A37" s="13" t="s">
        <v>86</v>
      </c>
      <c r="B37" s="29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  <c r="R37" s="31"/>
      <c r="S37" s="31"/>
      <c r="T37" s="31"/>
      <c r="U37" s="31"/>
    </row>
    <row r="38" spans="1:21" ht="15.5" x14ac:dyDescent="0.35">
      <c r="A38" s="26" t="s">
        <v>89</v>
      </c>
      <c r="B38" s="29"/>
    </row>
    <row r="39" spans="1:21" ht="15.5" x14ac:dyDescent="0.35">
      <c r="A39" s="13" t="s">
        <v>32</v>
      </c>
    </row>
    <row r="40" spans="1:21" ht="15.5" x14ac:dyDescent="0.35">
      <c r="A40" s="26" t="s">
        <v>90</v>
      </c>
    </row>
    <row r="41" spans="1:21" ht="15.5" x14ac:dyDescent="0.35">
      <c r="A41" s="13" t="s">
        <v>32</v>
      </c>
      <c r="B41" s="29"/>
    </row>
    <row r="42" spans="1:21" ht="15.5" x14ac:dyDescent="0.35">
      <c r="A42" s="26" t="s">
        <v>91</v>
      </c>
      <c r="B42" s="29"/>
      <c r="C42" s="29"/>
      <c r="D42" s="30"/>
      <c r="E42" s="30"/>
    </row>
    <row r="43" spans="1:21" ht="15.5" x14ac:dyDescent="0.35">
      <c r="A43" s="13" t="s">
        <v>92</v>
      </c>
      <c r="B43" s="29"/>
      <c r="C43" s="29"/>
      <c r="D43" s="30"/>
      <c r="E43" s="30"/>
    </row>
    <row r="44" spans="1:21" ht="15.5" x14ac:dyDescent="0.35">
      <c r="A44" s="26" t="s">
        <v>93</v>
      </c>
      <c r="B44" s="29"/>
      <c r="C44" s="29"/>
      <c r="D44" s="30"/>
      <c r="E44" s="30"/>
    </row>
    <row r="45" spans="1:21" ht="15.5" x14ac:dyDescent="0.35">
      <c r="A45" s="13" t="s">
        <v>32</v>
      </c>
      <c r="B45" s="29"/>
    </row>
    <row r="46" spans="1:21" ht="15.5" x14ac:dyDescent="0.35">
      <c r="B46" s="29"/>
    </row>
    <row r="47" spans="1:21" ht="15.5" x14ac:dyDescent="0.35">
      <c r="B47" s="29"/>
      <c r="C47" s="29"/>
      <c r="D47" s="30"/>
      <c r="E47" s="30"/>
    </row>
    <row r="48" spans="1:21" ht="15.5" x14ac:dyDescent="0.35">
      <c r="A48" s="13"/>
      <c r="B48" s="29"/>
      <c r="C48" s="29"/>
      <c r="D48" s="30"/>
      <c r="E48" s="30"/>
    </row>
    <row r="49" spans="1:21" ht="15.5" x14ac:dyDescent="0.35">
      <c r="C49" s="29"/>
      <c r="D49" s="30"/>
      <c r="E49" s="30"/>
    </row>
    <row r="50" spans="1:21" ht="15.5" x14ac:dyDescent="0.35">
      <c r="C50" s="29"/>
      <c r="D50" s="30"/>
      <c r="E50" s="30"/>
    </row>
    <row r="51" spans="1:21" ht="15.5" x14ac:dyDescent="0.35">
      <c r="C51" s="29"/>
      <c r="D51" s="30"/>
      <c r="E51" s="30"/>
    </row>
    <row r="52" spans="1:21" ht="15.5" x14ac:dyDescent="0.35">
      <c r="C52" s="29"/>
      <c r="D52" s="30"/>
      <c r="E52" s="30"/>
    </row>
    <row r="53" spans="1:21" ht="15.5" x14ac:dyDescent="0.35">
      <c r="C53" s="29"/>
      <c r="D53" s="30"/>
      <c r="E53" s="30"/>
    </row>
    <row r="54" spans="1:21" ht="15.5" x14ac:dyDescent="0.35">
      <c r="C54" s="29"/>
      <c r="D54" s="30"/>
      <c r="E54" s="30"/>
    </row>
    <row r="64" spans="1:21" ht="15.5" x14ac:dyDescent="0.35">
      <c r="A64" s="48"/>
      <c r="B64" s="29"/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31"/>
      <c r="R64" s="31"/>
      <c r="S64" s="31"/>
      <c r="T64" s="31"/>
      <c r="U64" s="31"/>
    </row>
    <row r="65" spans="1:21" ht="15.5" x14ac:dyDescent="0.35">
      <c r="A65" s="48"/>
      <c r="B65" s="29"/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31"/>
      <c r="R65" s="31"/>
      <c r="S65" s="31"/>
      <c r="T65" s="31"/>
      <c r="U65" s="31"/>
    </row>
    <row r="66" spans="1:21" ht="15.5" x14ac:dyDescent="0.35">
      <c r="A66" s="48"/>
      <c r="B66" s="29"/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1"/>
      <c r="Q66" s="31"/>
      <c r="R66" s="31"/>
      <c r="S66" s="31"/>
      <c r="T66" s="31"/>
      <c r="U66" s="31"/>
    </row>
    <row r="67" spans="1:21" ht="15.5" x14ac:dyDescent="0.35">
      <c r="A67" s="48"/>
      <c r="B67" s="29"/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1"/>
      <c r="Q67" s="31"/>
      <c r="R67" s="31"/>
      <c r="S67" s="31"/>
      <c r="T67" s="31"/>
      <c r="U67" s="31"/>
    </row>
    <row r="68" spans="1:21" ht="15.5" x14ac:dyDescent="0.35">
      <c r="A68" s="48"/>
      <c r="B68" s="29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1"/>
      <c r="Q68" s="31"/>
      <c r="R68" s="31"/>
      <c r="S68" s="31"/>
      <c r="T68" s="31"/>
      <c r="U68" s="31"/>
    </row>
    <row r="69" spans="1:21" ht="15.5" x14ac:dyDescent="0.35">
      <c r="A69" s="48"/>
      <c r="B69" s="29"/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1"/>
      <c r="Q69" s="31"/>
      <c r="R69" s="31"/>
      <c r="S69" s="31"/>
      <c r="T69" s="31"/>
      <c r="U69" s="31"/>
    </row>
    <row r="70" spans="1:21" ht="15.5" x14ac:dyDescent="0.35">
      <c r="A70" s="48"/>
      <c r="B70" s="29"/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1"/>
      <c r="Q70" s="31"/>
      <c r="R70" s="31"/>
      <c r="S70" s="31"/>
      <c r="T70" s="31"/>
      <c r="U70" s="31"/>
    </row>
    <row r="71" spans="1:21" ht="15.5" x14ac:dyDescent="0.35">
      <c r="A71" s="48"/>
      <c r="B71" s="29"/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1"/>
      <c r="Q71" s="31"/>
      <c r="R71" s="31"/>
      <c r="S71" s="31"/>
      <c r="T71" s="31"/>
      <c r="U71" s="31"/>
    </row>
    <row r="72" spans="1:21" ht="15.5" x14ac:dyDescent="0.35">
      <c r="A72" s="48"/>
      <c r="B72" s="29"/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1"/>
      <c r="Q72" s="31"/>
      <c r="R72" s="31"/>
      <c r="S72" s="31"/>
      <c r="T72" s="31"/>
      <c r="U72" s="31"/>
    </row>
    <row r="73" spans="1:21" ht="15.5" x14ac:dyDescent="0.35">
      <c r="A73" s="48"/>
      <c r="B73" s="29"/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1"/>
      <c r="Q73" s="31"/>
      <c r="R73" s="31"/>
      <c r="S73" s="31"/>
      <c r="T73" s="31"/>
      <c r="U73" s="31"/>
    </row>
    <row r="74" spans="1:21" ht="15.5" x14ac:dyDescent="0.35">
      <c r="A74" s="48"/>
      <c r="B74" s="29"/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31"/>
      <c r="R74" s="31"/>
      <c r="S74" s="31"/>
      <c r="T74" s="31"/>
      <c r="U74" s="31"/>
    </row>
    <row r="75" spans="1:21" ht="16" thickBot="1" x14ac:dyDescent="0.4">
      <c r="B75" s="29"/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1"/>
      <c r="Q75" s="31"/>
      <c r="R75" s="31"/>
      <c r="S75" s="31"/>
      <c r="T75" s="31"/>
      <c r="U75" s="31"/>
    </row>
    <row r="76" spans="1:21" s="2" customFormat="1" ht="18" thickBot="1" x14ac:dyDescent="0.4">
      <c r="A76" s="71" t="s">
        <v>37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3"/>
    </row>
    <row r="77" spans="1:21" s="2" customFormat="1" ht="15.5" x14ac:dyDescent="0.35">
      <c r="A77" s="65" t="s">
        <v>4</v>
      </c>
      <c r="B77" s="66"/>
      <c r="C77" s="66"/>
      <c r="D77" s="66"/>
      <c r="E77" s="66"/>
      <c r="F77" s="67"/>
      <c r="G77" s="68" t="s">
        <v>33</v>
      </c>
      <c r="H77" s="69"/>
      <c r="I77" s="69"/>
      <c r="J77" s="69"/>
      <c r="K77" s="70"/>
      <c r="L77" s="68" t="s">
        <v>34</v>
      </c>
      <c r="M77" s="69"/>
      <c r="N77" s="69"/>
      <c r="O77" s="69"/>
      <c r="P77" s="70"/>
      <c r="Q77" s="68" t="s">
        <v>35</v>
      </c>
      <c r="R77" s="69"/>
      <c r="S77" s="69"/>
      <c r="T77" s="69"/>
      <c r="U77" s="70"/>
    </row>
    <row r="78" spans="1:21" s="43" customFormat="1" ht="32.25" customHeight="1" x14ac:dyDescent="0.3">
      <c r="A78" s="63" t="s">
        <v>5</v>
      </c>
      <c r="B78" s="45" t="s">
        <v>0</v>
      </c>
      <c r="C78" s="45" t="s">
        <v>1</v>
      </c>
      <c r="D78" s="45" t="s">
        <v>2</v>
      </c>
      <c r="E78" s="46" t="s">
        <v>3</v>
      </c>
      <c r="F78" s="46" t="s">
        <v>4</v>
      </c>
      <c r="G78" s="45" t="s">
        <v>0</v>
      </c>
      <c r="H78" s="45" t="s">
        <v>1</v>
      </c>
      <c r="I78" s="45" t="s">
        <v>2</v>
      </c>
      <c r="J78" s="46" t="s">
        <v>3</v>
      </c>
      <c r="K78" s="46" t="s">
        <v>4</v>
      </c>
      <c r="L78" s="45" t="s">
        <v>0</v>
      </c>
      <c r="M78" s="45" t="s">
        <v>1</v>
      </c>
      <c r="N78" s="45" t="s">
        <v>2</v>
      </c>
      <c r="O78" s="46" t="s">
        <v>3</v>
      </c>
      <c r="P78" s="46" t="s">
        <v>4</v>
      </c>
      <c r="Q78" s="45" t="s">
        <v>0</v>
      </c>
      <c r="R78" s="45" t="s">
        <v>1</v>
      </c>
      <c r="S78" s="45" t="s">
        <v>2</v>
      </c>
      <c r="T78" s="46" t="s">
        <v>3</v>
      </c>
      <c r="U78" s="46" t="s">
        <v>4</v>
      </c>
    </row>
    <row r="79" spans="1:21" ht="15.5" x14ac:dyDescent="0.35">
      <c r="A79" s="51">
        <v>44795</v>
      </c>
      <c r="B79" s="5">
        <f t="shared" ref="B79:B90" si="13">SUM(G79,L79,Q79)</f>
        <v>37261</v>
      </c>
      <c r="C79" s="5">
        <f t="shared" ref="C79:C90" si="14">SUM(H79,M79,R79)</f>
        <v>137264</v>
      </c>
      <c r="D79" s="14">
        <f t="shared" ref="D79:D90" si="15">SUM(I79,N79,S79)</f>
        <v>5389</v>
      </c>
      <c r="E79" s="14">
        <f t="shared" ref="E79:E90" si="16">SUM(J79,O79,T79)</f>
        <v>21685</v>
      </c>
      <c r="F79" s="14">
        <f t="shared" ref="F79:F90" si="17">SUM(B79:E79)</f>
        <v>201599</v>
      </c>
      <c r="G79" s="14">
        <v>35695</v>
      </c>
      <c r="H79" s="14">
        <v>133819</v>
      </c>
      <c r="I79" s="14">
        <v>5144</v>
      </c>
      <c r="J79" s="14">
        <v>21534</v>
      </c>
      <c r="K79" s="14">
        <f t="shared" ref="K79:K88" si="18">SUM(G79:J79)</f>
        <v>196192</v>
      </c>
      <c r="L79" s="14">
        <v>1418</v>
      </c>
      <c r="M79" s="14">
        <v>3166</v>
      </c>
      <c r="N79" s="14">
        <v>245</v>
      </c>
      <c r="O79" s="14">
        <v>151</v>
      </c>
      <c r="P79" s="27">
        <f t="shared" ref="P79:P90" si="19">SUM(L79:O79)</f>
        <v>4980</v>
      </c>
      <c r="Q79" s="27">
        <v>148</v>
      </c>
      <c r="R79" s="27">
        <v>279</v>
      </c>
      <c r="S79" s="27">
        <v>0</v>
      </c>
      <c r="T79" s="27">
        <v>0</v>
      </c>
      <c r="U79" s="27">
        <f t="shared" ref="U79:U90" si="20">SUM(Q79:T79)</f>
        <v>427</v>
      </c>
    </row>
    <row r="80" spans="1:21" ht="15.5" x14ac:dyDescent="0.35">
      <c r="A80" s="51">
        <v>44826</v>
      </c>
      <c r="B80" s="5">
        <f t="shared" si="13"/>
        <v>75672</v>
      </c>
      <c r="C80" s="5">
        <f t="shared" si="14"/>
        <v>173477</v>
      </c>
      <c r="D80" s="14">
        <f t="shared" si="15"/>
        <v>5933</v>
      </c>
      <c r="E80" s="14">
        <f t="shared" si="16"/>
        <v>24512.3</v>
      </c>
      <c r="F80" s="14">
        <f t="shared" si="17"/>
        <v>279594.3</v>
      </c>
      <c r="G80" s="14">
        <v>73361</v>
      </c>
      <c r="H80" s="14">
        <v>170896</v>
      </c>
      <c r="I80" s="14">
        <v>5912</v>
      </c>
      <c r="J80" s="14">
        <v>24496.3</v>
      </c>
      <c r="K80" s="14">
        <f t="shared" si="18"/>
        <v>274665.3</v>
      </c>
      <c r="L80" s="14">
        <v>2042</v>
      </c>
      <c r="M80" s="14">
        <v>2387</v>
      </c>
      <c r="N80" s="14">
        <v>21</v>
      </c>
      <c r="O80" s="14">
        <v>10</v>
      </c>
      <c r="P80" s="27">
        <f t="shared" si="19"/>
        <v>4460</v>
      </c>
      <c r="Q80" s="27">
        <v>269</v>
      </c>
      <c r="R80" s="27">
        <v>194</v>
      </c>
      <c r="S80" s="27">
        <v>0</v>
      </c>
      <c r="T80" s="27">
        <v>6</v>
      </c>
      <c r="U80" s="27">
        <f t="shared" si="20"/>
        <v>469</v>
      </c>
    </row>
    <row r="81" spans="1:21" ht="15.5" x14ac:dyDescent="0.35">
      <c r="A81" s="51">
        <v>44856</v>
      </c>
      <c r="B81" s="5">
        <f t="shared" si="13"/>
        <v>44829</v>
      </c>
      <c r="C81" s="5">
        <f t="shared" si="14"/>
        <v>143566</v>
      </c>
      <c r="D81" s="14">
        <f t="shared" si="15"/>
        <v>4037</v>
      </c>
      <c r="E81" s="14">
        <f t="shared" si="16"/>
        <v>10828</v>
      </c>
      <c r="F81" s="14">
        <f t="shared" si="17"/>
        <v>203260</v>
      </c>
      <c r="G81" s="14">
        <v>43483</v>
      </c>
      <c r="H81" s="14">
        <v>140245</v>
      </c>
      <c r="I81" s="14">
        <v>3611</v>
      </c>
      <c r="J81" s="14">
        <v>10598</v>
      </c>
      <c r="K81" s="14">
        <f t="shared" si="18"/>
        <v>197937</v>
      </c>
      <c r="L81" s="14">
        <v>1201</v>
      </c>
      <c r="M81" s="14">
        <v>3126</v>
      </c>
      <c r="N81" s="14">
        <v>426</v>
      </c>
      <c r="O81" s="14">
        <v>230</v>
      </c>
      <c r="P81" s="27">
        <f t="shared" si="19"/>
        <v>4983</v>
      </c>
      <c r="Q81" s="27">
        <v>145</v>
      </c>
      <c r="R81" s="27">
        <v>195</v>
      </c>
      <c r="S81" s="27">
        <v>0</v>
      </c>
      <c r="T81" s="27">
        <v>0</v>
      </c>
      <c r="U81" s="27">
        <f t="shared" si="20"/>
        <v>340</v>
      </c>
    </row>
    <row r="82" spans="1:21" ht="15.5" x14ac:dyDescent="0.35">
      <c r="A82" s="51">
        <v>44887</v>
      </c>
      <c r="B82" s="5">
        <f t="shared" si="13"/>
        <v>59889</v>
      </c>
      <c r="C82" s="5">
        <f t="shared" si="14"/>
        <v>137276</v>
      </c>
      <c r="D82" s="14">
        <f t="shared" si="15"/>
        <v>2449</v>
      </c>
      <c r="E82" s="14">
        <f t="shared" si="16"/>
        <v>4587</v>
      </c>
      <c r="F82" s="14">
        <f t="shared" si="17"/>
        <v>204201</v>
      </c>
      <c r="G82" s="14">
        <v>58413</v>
      </c>
      <c r="H82" s="14">
        <v>135030</v>
      </c>
      <c r="I82" s="14">
        <v>2399</v>
      </c>
      <c r="J82" s="14">
        <v>4517</v>
      </c>
      <c r="K82" s="14">
        <f t="shared" si="18"/>
        <v>200359</v>
      </c>
      <c r="L82" s="14">
        <v>1182</v>
      </c>
      <c r="M82" s="14">
        <v>2140</v>
      </c>
      <c r="N82" s="14">
        <v>50</v>
      </c>
      <c r="O82" s="14">
        <v>1</v>
      </c>
      <c r="P82" s="27">
        <f t="shared" si="19"/>
        <v>3373</v>
      </c>
      <c r="Q82" s="27">
        <v>294</v>
      </c>
      <c r="R82" s="27">
        <v>106</v>
      </c>
      <c r="S82" s="27">
        <v>0</v>
      </c>
      <c r="T82" s="27">
        <v>69</v>
      </c>
      <c r="U82" s="27">
        <f t="shared" si="20"/>
        <v>469</v>
      </c>
    </row>
    <row r="83" spans="1:21" ht="15.5" x14ac:dyDescent="0.35">
      <c r="A83" s="51">
        <v>44917</v>
      </c>
      <c r="B83" s="5">
        <f t="shared" si="13"/>
        <v>61548</v>
      </c>
      <c r="C83" s="5">
        <f t="shared" si="14"/>
        <v>115457</v>
      </c>
      <c r="D83" s="14">
        <f t="shared" si="15"/>
        <v>1591</v>
      </c>
      <c r="E83" s="14">
        <f t="shared" si="16"/>
        <v>4570</v>
      </c>
      <c r="F83" s="14">
        <f t="shared" si="17"/>
        <v>183166</v>
      </c>
      <c r="G83" s="14">
        <v>58655</v>
      </c>
      <c r="H83" s="14">
        <v>112395</v>
      </c>
      <c r="I83" s="14">
        <v>1530</v>
      </c>
      <c r="J83" s="14">
        <v>4525</v>
      </c>
      <c r="K83" s="14">
        <f t="shared" si="18"/>
        <v>177105</v>
      </c>
      <c r="L83" s="14">
        <v>2460</v>
      </c>
      <c r="M83" s="14">
        <v>2727</v>
      </c>
      <c r="N83" s="14">
        <v>12</v>
      </c>
      <c r="O83" s="14">
        <v>0</v>
      </c>
      <c r="P83" s="27">
        <f t="shared" si="19"/>
        <v>5199</v>
      </c>
      <c r="Q83" s="27">
        <v>433</v>
      </c>
      <c r="R83" s="27">
        <v>335</v>
      </c>
      <c r="S83" s="27">
        <v>49</v>
      </c>
      <c r="T83" s="27">
        <v>45</v>
      </c>
      <c r="U83" s="27">
        <f t="shared" si="20"/>
        <v>862</v>
      </c>
    </row>
    <row r="84" spans="1:21" ht="15.5" x14ac:dyDescent="0.35">
      <c r="A84" s="51">
        <v>44948</v>
      </c>
      <c r="B84" s="5">
        <f t="shared" si="13"/>
        <v>73007</v>
      </c>
      <c r="C84" s="5">
        <f t="shared" si="14"/>
        <v>154381</v>
      </c>
      <c r="D84" s="14">
        <f t="shared" si="15"/>
        <v>5265</v>
      </c>
      <c r="E84" s="14">
        <f t="shared" si="16"/>
        <v>1989</v>
      </c>
      <c r="F84" s="14">
        <f t="shared" si="17"/>
        <v>234642</v>
      </c>
      <c r="G84" s="14">
        <v>70879</v>
      </c>
      <c r="H84" s="14">
        <v>151729</v>
      </c>
      <c r="I84" s="14">
        <v>5105</v>
      </c>
      <c r="J84" s="14">
        <v>1969</v>
      </c>
      <c r="K84" s="14">
        <f t="shared" si="18"/>
        <v>229682</v>
      </c>
      <c r="L84" s="14">
        <v>1882</v>
      </c>
      <c r="M84" s="14">
        <v>2119</v>
      </c>
      <c r="N84" s="14">
        <v>160</v>
      </c>
      <c r="O84" s="14">
        <v>20</v>
      </c>
      <c r="P84" s="27">
        <f t="shared" si="19"/>
        <v>4181</v>
      </c>
      <c r="Q84" s="27">
        <v>246</v>
      </c>
      <c r="R84" s="27">
        <v>533</v>
      </c>
      <c r="S84" s="27">
        <v>0</v>
      </c>
      <c r="T84" s="27">
        <v>0</v>
      </c>
      <c r="U84" s="27">
        <f t="shared" si="20"/>
        <v>779</v>
      </c>
    </row>
    <row r="85" spans="1:21" ht="15.5" x14ac:dyDescent="0.35">
      <c r="A85" s="51">
        <v>44979</v>
      </c>
      <c r="B85" s="5">
        <f t="shared" si="13"/>
        <v>69606</v>
      </c>
      <c r="C85" s="5">
        <f t="shared" si="14"/>
        <v>123226</v>
      </c>
      <c r="D85" s="14">
        <f t="shared" si="15"/>
        <v>6131</v>
      </c>
      <c r="E85" s="14">
        <f t="shared" si="16"/>
        <v>5548</v>
      </c>
      <c r="F85" s="14">
        <f t="shared" si="17"/>
        <v>204511</v>
      </c>
      <c r="G85" s="14">
        <v>67872</v>
      </c>
      <c r="H85" s="14">
        <v>121502</v>
      </c>
      <c r="I85" s="14">
        <v>4614</v>
      </c>
      <c r="J85" s="14">
        <v>5543</v>
      </c>
      <c r="K85" s="14">
        <f t="shared" si="18"/>
        <v>199531</v>
      </c>
      <c r="L85" s="14">
        <v>1497</v>
      </c>
      <c r="M85" s="14">
        <v>1526</v>
      </c>
      <c r="N85" s="14">
        <v>165</v>
      </c>
      <c r="O85" s="14">
        <v>0</v>
      </c>
      <c r="P85" s="27">
        <f t="shared" si="19"/>
        <v>3188</v>
      </c>
      <c r="Q85" s="27">
        <v>237</v>
      </c>
      <c r="R85" s="27">
        <v>198</v>
      </c>
      <c r="S85" s="27">
        <v>1352</v>
      </c>
      <c r="T85" s="27">
        <v>5</v>
      </c>
      <c r="U85" s="27">
        <f t="shared" si="20"/>
        <v>1792</v>
      </c>
    </row>
    <row r="86" spans="1:21" ht="15.5" x14ac:dyDescent="0.35">
      <c r="A86" s="51">
        <v>45007</v>
      </c>
      <c r="B86" s="5">
        <f t="shared" si="13"/>
        <v>42045</v>
      </c>
      <c r="C86" s="5">
        <f t="shared" si="14"/>
        <v>166140</v>
      </c>
      <c r="D86" s="14">
        <f t="shared" si="15"/>
        <v>8520</v>
      </c>
      <c r="E86" s="14">
        <f t="shared" si="16"/>
        <v>2607</v>
      </c>
      <c r="F86" s="14">
        <f t="shared" si="17"/>
        <v>219312</v>
      </c>
      <c r="G86" s="14">
        <v>39725</v>
      </c>
      <c r="H86" s="14">
        <v>162685</v>
      </c>
      <c r="I86" s="14">
        <v>8444</v>
      </c>
      <c r="J86" s="14">
        <v>2605</v>
      </c>
      <c r="K86" s="14">
        <f t="shared" si="18"/>
        <v>213459</v>
      </c>
      <c r="L86" s="14">
        <v>2058</v>
      </c>
      <c r="M86" s="14">
        <v>2690</v>
      </c>
      <c r="N86" s="14">
        <v>0</v>
      </c>
      <c r="O86" s="14">
        <v>0</v>
      </c>
      <c r="P86" s="27">
        <f t="shared" si="19"/>
        <v>4748</v>
      </c>
      <c r="Q86" s="27">
        <v>262</v>
      </c>
      <c r="R86" s="27">
        <v>765</v>
      </c>
      <c r="S86" s="27">
        <v>76</v>
      </c>
      <c r="T86" s="27">
        <v>2</v>
      </c>
      <c r="U86" s="27">
        <f t="shared" si="20"/>
        <v>1105</v>
      </c>
    </row>
    <row r="87" spans="1:21" ht="15.5" x14ac:dyDescent="0.35">
      <c r="A87" s="51">
        <v>45038</v>
      </c>
      <c r="B87" s="5">
        <f t="shared" si="13"/>
        <v>55668</v>
      </c>
      <c r="C87" s="5">
        <f t="shared" si="14"/>
        <v>156631</v>
      </c>
      <c r="D87" s="14">
        <f t="shared" si="15"/>
        <v>8248</v>
      </c>
      <c r="E87" s="14">
        <f t="shared" si="16"/>
        <v>9632</v>
      </c>
      <c r="F87" s="14">
        <f t="shared" si="17"/>
        <v>230179</v>
      </c>
      <c r="G87" s="14">
        <v>54512</v>
      </c>
      <c r="H87" s="14">
        <v>153162</v>
      </c>
      <c r="I87" s="14">
        <v>8140</v>
      </c>
      <c r="J87" s="14">
        <v>9632</v>
      </c>
      <c r="K87" s="14">
        <f t="shared" si="18"/>
        <v>225446</v>
      </c>
      <c r="L87" s="14">
        <v>777</v>
      </c>
      <c r="M87" s="14">
        <v>2956</v>
      </c>
      <c r="N87" s="14">
        <v>68</v>
      </c>
      <c r="O87" s="14">
        <v>0</v>
      </c>
      <c r="P87" s="27">
        <f t="shared" si="19"/>
        <v>3801</v>
      </c>
      <c r="Q87" s="27">
        <v>379</v>
      </c>
      <c r="R87" s="27">
        <v>513</v>
      </c>
      <c r="S87" s="27">
        <v>40</v>
      </c>
      <c r="T87" s="27">
        <v>0</v>
      </c>
      <c r="U87" s="27">
        <f t="shared" si="20"/>
        <v>932</v>
      </c>
    </row>
    <row r="88" spans="1:21" ht="15.5" x14ac:dyDescent="0.35">
      <c r="A88" s="51">
        <v>45068</v>
      </c>
      <c r="B88" s="5">
        <f t="shared" si="13"/>
        <v>66781</v>
      </c>
      <c r="C88" s="5">
        <f t="shared" si="14"/>
        <v>227352</v>
      </c>
      <c r="D88" s="14">
        <f t="shared" si="15"/>
        <v>7299</v>
      </c>
      <c r="E88" s="14">
        <f t="shared" si="16"/>
        <v>10196</v>
      </c>
      <c r="F88" s="14">
        <f t="shared" si="17"/>
        <v>311628</v>
      </c>
      <c r="G88" s="14">
        <v>65400</v>
      </c>
      <c r="H88" s="14">
        <v>222217</v>
      </c>
      <c r="I88" s="14">
        <v>7251</v>
      </c>
      <c r="J88" s="14">
        <v>10124</v>
      </c>
      <c r="K88" s="14">
        <f t="shared" si="18"/>
        <v>304992</v>
      </c>
      <c r="L88" s="14">
        <v>1005</v>
      </c>
      <c r="M88" s="14">
        <v>4651</v>
      </c>
      <c r="N88" s="14">
        <v>48</v>
      </c>
      <c r="O88" s="14">
        <v>37</v>
      </c>
      <c r="P88" s="27">
        <f t="shared" si="19"/>
        <v>5741</v>
      </c>
      <c r="Q88" s="27">
        <v>376</v>
      </c>
      <c r="R88" s="27">
        <v>484</v>
      </c>
      <c r="S88" s="27">
        <v>0</v>
      </c>
      <c r="T88" s="27">
        <v>35</v>
      </c>
      <c r="U88" s="27">
        <f t="shared" si="20"/>
        <v>895</v>
      </c>
    </row>
    <row r="89" spans="1:21" ht="15.5" x14ac:dyDescent="0.35">
      <c r="A89" s="51">
        <v>45099</v>
      </c>
      <c r="B89" s="5">
        <f t="shared" si="13"/>
        <v>104638.6</v>
      </c>
      <c r="C89" s="5">
        <f t="shared" si="14"/>
        <v>197769.19999999998</v>
      </c>
      <c r="D89" s="14">
        <f t="shared" si="15"/>
        <v>9520.7999999999993</v>
      </c>
      <c r="E89" s="14">
        <f t="shared" si="16"/>
        <v>7824.9</v>
      </c>
      <c r="F89" s="14">
        <f t="shared" si="17"/>
        <v>319753.5</v>
      </c>
      <c r="G89" s="14">
        <v>103308.8</v>
      </c>
      <c r="H89" s="14">
        <v>191298.1</v>
      </c>
      <c r="I89" s="14">
        <v>8941.7999999999993</v>
      </c>
      <c r="J89" s="14">
        <v>7821.4</v>
      </c>
      <c r="K89" s="14">
        <f>SUM(G89:J89)</f>
        <v>311370.10000000003</v>
      </c>
      <c r="L89" s="14">
        <v>1039.0999999999999</v>
      </c>
      <c r="M89" s="14">
        <v>5905.3</v>
      </c>
      <c r="N89" s="14">
        <v>579</v>
      </c>
      <c r="O89" s="14">
        <v>0</v>
      </c>
      <c r="P89" s="27">
        <f t="shared" si="19"/>
        <v>7523.4</v>
      </c>
      <c r="Q89" s="27">
        <v>290.7</v>
      </c>
      <c r="R89" s="27">
        <v>565.79999999999995</v>
      </c>
      <c r="S89" s="27">
        <v>0</v>
      </c>
      <c r="T89" s="27">
        <v>3.5</v>
      </c>
      <c r="U89" s="27">
        <f t="shared" si="20"/>
        <v>860</v>
      </c>
    </row>
    <row r="90" spans="1:21" ht="15.5" x14ac:dyDescent="0.35">
      <c r="A90" s="51">
        <v>45129</v>
      </c>
      <c r="B90" s="5">
        <f t="shared" si="13"/>
        <v>90761.9</v>
      </c>
      <c r="C90" s="5">
        <f t="shared" si="14"/>
        <v>115999.6</v>
      </c>
      <c r="D90" s="14">
        <f t="shared" si="15"/>
        <v>6196.4</v>
      </c>
      <c r="E90" s="14">
        <f t="shared" si="16"/>
        <v>3142.9</v>
      </c>
      <c r="F90" s="14">
        <f t="shared" si="17"/>
        <v>216100.8</v>
      </c>
      <c r="G90" s="14">
        <v>89307.3</v>
      </c>
      <c r="H90" s="14">
        <v>113088.6</v>
      </c>
      <c r="I90" s="14">
        <v>6101.4</v>
      </c>
      <c r="J90" s="14">
        <f>2869.4+265</f>
        <v>3134.4</v>
      </c>
      <c r="K90" s="14">
        <f>SUM(G90:J90)</f>
        <v>211631.7</v>
      </c>
      <c r="L90" s="14">
        <v>1274.9000000000001</v>
      </c>
      <c r="M90" s="14">
        <v>2372</v>
      </c>
      <c r="N90" s="14">
        <v>0</v>
      </c>
      <c r="O90" s="14">
        <v>8.5</v>
      </c>
      <c r="P90" s="27">
        <f t="shared" si="19"/>
        <v>3655.4</v>
      </c>
      <c r="Q90" s="27">
        <v>179.7</v>
      </c>
      <c r="R90" s="27">
        <v>539</v>
      </c>
      <c r="S90" s="27">
        <v>95</v>
      </c>
      <c r="T90" s="27">
        <v>0</v>
      </c>
      <c r="U90" s="27">
        <f t="shared" si="20"/>
        <v>813.7</v>
      </c>
    </row>
    <row r="91" spans="1:21" ht="15.5" x14ac:dyDescent="0.35">
      <c r="A91" s="51">
        <v>45160</v>
      </c>
      <c r="B91" s="5">
        <f t="shared" ref="B91" si="21">SUM(G91,L91,Q91)</f>
        <v>119944.6</v>
      </c>
      <c r="C91" s="5">
        <f t="shared" ref="C91:D91" si="22">SUM(H91,M91,R91)</f>
        <v>100236.6</v>
      </c>
      <c r="D91" s="14">
        <f t="shared" si="22"/>
        <v>3078.7</v>
      </c>
      <c r="E91" s="14">
        <f t="shared" ref="E91" si="23">SUM(J91,O91,T91)</f>
        <v>8130.2000000000007</v>
      </c>
      <c r="F91" s="14">
        <f t="shared" ref="F91" si="24">SUM(B91:E91)</f>
        <v>231390.10000000003</v>
      </c>
      <c r="G91" s="14">
        <v>117673.60000000001</v>
      </c>
      <c r="H91" s="14">
        <v>94257.600000000006</v>
      </c>
      <c r="I91" s="14">
        <v>3078.7</v>
      </c>
      <c r="J91" s="14">
        <f>6215.1+1833.1</f>
        <v>8048.2000000000007</v>
      </c>
      <c r="K91" s="14">
        <f>SUM(G91:J91)</f>
        <v>223058.10000000003</v>
      </c>
      <c r="L91" s="14">
        <v>2023.4</v>
      </c>
      <c r="M91" s="14">
        <v>5502.7</v>
      </c>
      <c r="N91" s="14">
        <v>0</v>
      </c>
      <c r="O91" s="14">
        <v>80</v>
      </c>
      <c r="P91" s="27">
        <f t="shared" ref="P91" si="25">SUM(L91:O91)</f>
        <v>7606.1</v>
      </c>
      <c r="Q91" s="27">
        <v>247.6</v>
      </c>
      <c r="R91" s="27">
        <v>476.3</v>
      </c>
      <c r="S91" s="27">
        <v>0</v>
      </c>
      <c r="T91" s="27">
        <v>2</v>
      </c>
      <c r="U91" s="27">
        <f t="shared" ref="U91" si="26">SUM(Q91:T91)</f>
        <v>725.9</v>
      </c>
    </row>
    <row r="92" spans="1:21" ht="15.5" x14ac:dyDescent="0.35">
      <c r="A92" s="19"/>
      <c r="B92" s="10"/>
      <c r="C92" s="10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28"/>
      <c r="Q92" s="28"/>
      <c r="R92" s="28"/>
      <c r="S92" s="28"/>
      <c r="T92" s="28"/>
      <c r="U92" s="28"/>
    </row>
    <row r="93" spans="1:21" ht="15" customHeight="1" x14ac:dyDescent="0.35">
      <c r="A93" s="17" t="s">
        <v>17</v>
      </c>
      <c r="B93" s="29"/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1"/>
      <c r="Q93" s="31"/>
      <c r="R93" s="31"/>
      <c r="S93" s="31"/>
      <c r="T93" s="31"/>
      <c r="U93" s="31"/>
    </row>
    <row r="94" spans="1:21" ht="15" customHeight="1" x14ac:dyDescent="0.35">
      <c r="A94" s="26" t="s">
        <v>64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 ht="15" customHeight="1" x14ac:dyDescent="0.35">
      <c r="A95" s="13" t="s">
        <v>68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 ht="15" customHeight="1" x14ac:dyDescent="0.35">
      <c r="A96" s="26" t="s">
        <v>69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ht="15.5" x14ac:dyDescent="0.35">
      <c r="A97" s="13" t="s">
        <v>32</v>
      </c>
      <c r="C97" s="13"/>
      <c r="D97" s="13"/>
      <c r="E97" s="13"/>
      <c r="F97" s="13"/>
      <c r="G97" s="13"/>
    </row>
    <row r="98" spans="1:21" ht="15.5" x14ac:dyDescent="0.35">
      <c r="A98" s="26" t="s">
        <v>70</v>
      </c>
      <c r="C98" s="13"/>
      <c r="D98" s="13"/>
      <c r="E98" s="13"/>
      <c r="F98" s="13"/>
      <c r="G98" s="13"/>
    </row>
    <row r="99" spans="1:21" ht="15.5" x14ac:dyDescent="0.35">
      <c r="A99" s="13" t="s">
        <v>32</v>
      </c>
      <c r="B99" s="13"/>
      <c r="C99" s="13"/>
      <c r="D99" s="13"/>
      <c r="E99" s="13"/>
      <c r="F99" s="13"/>
      <c r="G99" s="13"/>
    </row>
    <row r="100" spans="1:21" ht="15.5" x14ac:dyDescent="0.35">
      <c r="A100" s="26" t="s">
        <v>73</v>
      </c>
      <c r="B100" s="13"/>
    </row>
    <row r="101" spans="1:21" ht="17.5" x14ac:dyDescent="0.35">
      <c r="A101" s="13" t="s">
        <v>75</v>
      </c>
      <c r="B101" s="13"/>
    </row>
    <row r="102" spans="1:21" ht="15.5" x14ac:dyDescent="0.35">
      <c r="A102" s="26" t="s">
        <v>76</v>
      </c>
      <c r="B102" s="13"/>
      <c r="C102" s="13"/>
      <c r="D102" s="13"/>
      <c r="E102" s="13"/>
      <c r="F102" s="13"/>
      <c r="G102" s="13"/>
    </row>
    <row r="103" spans="1:21" ht="15.5" x14ac:dyDescent="0.35">
      <c r="A103" s="13" t="s">
        <v>32</v>
      </c>
      <c r="B103" s="13"/>
      <c r="C103" s="13"/>
      <c r="D103" s="13"/>
      <c r="E103" s="13"/>
      <c r="F103" s="13"/>
      <c r="G103" s="13"/>
    </row>
    <row r="104" spans="1:21" ht="15.5" x14ac:dyDescent="0.35">
      <c r="A104" s="26" t="s">
        <v>79</v>
      </c>
      <c r="B104" s="13"/>
      <c r="C104" s="13"/>
      <c r="D104" s="13"/>
      <c r="E104" s="13"/>
      <c r="F104" s="13"/>
      <c r="G104" s="13"/>
    </row>
    <row r="105" spans="1:21" ht="15" customHeight="1" x14ac:dyDescent="0.35">
      <c r="A105" s="13" t="s">
        <v>32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ht="15.5" x14ac:dyDescent="0.35">
      <c r="A106" s="26" t="s">
        <v>80</v>
      </c>
      <c r="B106" s="13"/>
      <c r="C106" s="13"/>
      <c r="D106" s="13"/>
      <c r="E106" s="13"/>
      <c r="F106" s="13"/>
      <c r="G106" s="13"/>
    </row>
    <row r="107" spans="1:21" ht="17.5" x14ac:dyDescent="0.35">
      <c r="A107" s="13" t="s">
        <v>82</v>
      </c>
      <c r="B107" s="13"/>
      <c r="C107" s="13"/>
      <c r="D107" s="13"/>
      <c r="E107" s="13"/>
      <c r="F107" s="13"/>
      <c r="G107" s="13"/>
    </row>
    <row r="108" spans="1:21" ht="15.5" x14ac:dyDescent="0.35">
      <c r="A108" s="26" t="s">
        <v>83</v>
      </c>
      <c r="B108" s="13"/>
      <c r="C108" s="13"/>
      <c r="D108" s="13"/>
      <c r="E108" s="13"/>
      <c r="F108" s="13"/>
      <c r="G108" s="13"/>
    </row>
    <row r="109" spans="1:21" ht="15.5" x14ac:dyDescent="0.35">
      <c r="A109" s="13" t="s">
        <v>32</v>
      </c>
      <c r="B109" s="13"/>
      <c r="C109" s="13"/>
      <c r="D109" s="13"/>
      <c r="E109" s="13"/>
      <c r="F109" s="13"/>
      <c r="G109" s="13"/>
    </row>
    <row r="110" spans="1:21" ht="15.5" x14ac:dyDescent="0.35">
      <c r="A110" s="26" t="s">
        <v>84</v>
      </c>
      <c r="C110" s="13"/>
      <c r="D110" s="13"/>
      <c r="E110" s="13"/>
      <c r="F110" s="13"/>
      <c r="G110" s="13"/>
    </row>
    <row r="111" spans="1:21" ht="15" customHeight="1" x14ac:dyDescent="0.35">
      <c r="A111" s="13" t="s">
        <v>88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ht="15" customHeight="1" x14ac:dyDescent="0.35">
      <c r="A112" s="13" t="s">
        <v>87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7" ht="15.5" x14ac:dyDescent="0.35">
      <c r="A113" s="26" t="s">
        <v>89</v>
      </c>
    </row>
    <row r="114" spans="1:7" ht="15.5" x14ac:dyDescent="0.35">
      <c r="A114" s="13" t="s">
        <v>32</v>
      </c>
      <c r="B114" s="13"/>
    </row>
    <row r="115" spans="1:7" ht="15.5" x14ac:dyDescent="0.35">
      <c r="A115" s="26" t="s">
        <v>90</v>
      </c>
      <c r="B115" s="13"/>
    </row>
    <row r="116" spans="1:7" ht="15.5" x14ac:dyDescent="0.35">
      <c r="A116" s="13" t="s">
        <v>32</v>
      </c>
      <c r="B116" s="13"/>
    </row>
    <row r="117" spans="1:7" ht="15.5" x14ac:dyDescent="0.35">
      <c r="A117" s="26" t="s">
        <v>91</v>
      </c>
      <c r="C117" s="13"/>
      <c r="D117" s="13"/>
      <c r="E117" s="13"/>
      <c r="F117" s="13"/>
      <c r="G117" s="13"/>
    </row>
    <row r="118" spans="1:7" ht="15.5" x14ac:dyDescent="0.35">
      <c r="A118" s="13" t="s">
        <v>32</v>
      </c>
      <c r="C118" s="13"/>
      <c r="D118" s="13"/>
      <c r="E118" s="13"/>
      <c r="F118" s="13"/>
      <c r="G118" s="13"/>
    </row>
    <row r="119" spans="1:7" ht="15.5" x14ac:dyDescent="0.35">
      <c r="A119" s="26" t="s">
        <v>93</v>
      </c>
      <c r="B119" s="13"/>
      <c r="C119" s="13"/>
      <c r="D119" s="13"/>
      <c r="E119" s="13"/>
      <c r="F119" s="13"/>
      <c r="G119" s="13"/>
    </row>
    <row r="120" spans="1:7" ht="15.5" x14ac:dyDescent="0.35">
      <c r="A120" s="13" t="s">
        <v>94</v>
      </c>
      <c r="B120" s="13"/>
    </row>
    <row r="121" spans="1:7" ht="15.5" x14ac:dyDescent="0.35">
      <c r="A121" s="22" t="s">
        <v>95</v>
      </c>
      <c r="B121" s="13"/>
    </row>
    <row r="122" spans="1:7" ht="15.5" x14ac:dyDescent="0.35">
      <c r="B122" s="13"/>
      <c r="C122" s="13"/>
      <c r="D122" s="13"/>
      <c r="E122" s="13"/>
      <c r="F122" s="13"/>
    </row>
    <row r="123" spans="1:7" ht="15.5" x14ac:dyDescent="0.35">
      <c r="A123" s="13"/>
      <c r="B123" s="13"/>
      <c r="C123" s="13"/>
      <c r="D123" s="13"/>
      <c r="E123" s="13"/>
      <c r="F123" s="13"/>
    </row>
    <row r="124" spans="1:7" ht="15.5" x14ac:dyDescent="0.35">
      <c r="B124" s="13"/>
      <c r="C124" s="13"/>
      <c r="D124" s="13"/>
      <c r="E124" s="13"/>
      <c r="F124" s="13"/>
    </row>
    <row r="125" spans="1:7" ht="15.5" x14ac:dyDescent="0.35">
      <c r="B125" s="13"/>
      <c r="C125" s="13"/>
      <c r="D125" s="13"/>
      <c r="E125" s="13"/>
      <c r="F125" s="13"/>
    </row>
    <row r="126" spans="1:7" ht="15.5" x14ac:dyDescent="0.35">
      <c r="B126" s="13"/>
      <c r="C126" s="13"/>
      <c r="D126" s="13"/>
      <c r="E126" s="13"/>
      <c r="F126" s="13"/>
    </row>
    <row r="127" spans="1:7" ht="15.5" x14ac:dyDescent="0.35">
      <c r="B127" s="13"/>
      <c r="C127" s="13"/>
      <c r="D127" s="13"/>
      <c r="E127" s="13"/>
      <c r="F127" s="13"/>
    </row>
    <row r="128" spans="1:7" ht="15.5" x14ac:dyDescent="0.35">
      <c r="B128" s="13"/>
      <c r="C128" s="13"/>
      <c r="D128" s="13"/>
      <c r="E128" s="13"/>
      <c r="F128" s="13"/>
    </row>
    <row r="129" spans="1:21" ht="15.5" x14ac:dyDescent="0.35">
      <c r="B129" s="13"/>
      <c r="C129" s="13"/>
      <c r="D129" s="13"/>
      <c r="E129" s="13"/>
      <c r="F129" s="13"/>
    </row>
    <row r="134" spans="1:21" ht="15" customHeight="1" x14ac:dyDescent="0.3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 ht="15.5" x14ac:dyDescent="0.35">
      <c r="A135" s="22" t="s">
        <v>21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 ht="15.75" customHeight="1" x14ac:dyDescent="0.35">
      <c r="A136" s="22" t="s">
        <v>36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22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 ht="15.5" x14ac:dyDescent="0.35">
      <c r="A137" s="22" t="s">
        <v>22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22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 ht="15.5" x14ac:dyDescent="0.35">
      <c r="A138" s="22" t="s">
        <v>23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22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 ht="15.5" x14ac:dyDescent="0.35">
      <c r="A139" s="22" t="s">
        <v>62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22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 ht="15.5" x14ac:dyDescent="0.35">
      <c r="A140" s="22" t="s">
        <v>49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22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 ht="15.5" x14ac:dyDescent="0.35">
      <c r="A141" s="22" t="s">
        <v>50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22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 ht="15.5" x14ac:dyDescent="0.35">
      <c r="A142" s="22" t="s">
        <v>51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22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 ht="15.5" x14ac:dyDescent="0.35">
      <c r="A143" s="22" t="s">
        <v>52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22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 ht="15.5" x14ac:dyDescent="0.35">
      <c r="A144" s="64" t="s">
        <v>61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2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1" x14ac:dyDescent="0.35">
      <c r="A145" s="2"/>
    </row>
  </sheetData>
  <mergeCells count="10">
    <mergeCell ref="A77:F77"/>
    <mergeCell ref="G77:K77"/>
    <mergeCell ref="L77:P77"/>
    <mergeCell ref="Q77:U77"/>
    <mergeCell ref="A1:U1"/>
    <mergeCell ref="A76:U76"/>
    <mergeCell ref="Q2:U2"/>
    <mergeCell ref="A2:F2"/>
    <mergeCell ref="G2:K2"/>
    <mergeCell ref="L2:P2"/>
  </mergeCells>
  <hyperlinks>
    <hyperlink ref="A144" r:id="rId1" xr:uid="{65533376-F17D-495D-89D6-076E346EBEE7}"/>
  </hyperlinks>
  <pageMargins left="0.7" right="0.7" top="0.75" bottom="0.2" header="0.3" footer="0.3"/>
  <pageSetup scale="46" fitToHeight="0" orientation="landscape" r:id="rId2"/>
  <headerFooter>
    <oddHeader>&amp;C&amp;"-,Bold"&amp;16FT-R Transfers Summary&amp;L&amp;14August 2023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91690-C988-468F-B96A-D6D275F376F0}">
  <sheetPr codeName="Sheet2"/>
  <dimension ref="A1:Y152"/>
  <sheetViews>
    <sheetView showGridLines="0" showWhiteSpace="0" view="pageLayout" topLeftCell="A17" zoomScale="70" zoomScaleNormal="64" zoomScalePageLayoutView="70" workbookViewId="0">
      <selection activeCell="N17" sqref="N17"/>
    </sheetView>
  </sheetViews>
  <sheetFormatPr defaultColWidth="9.54296875" defaultRowHeight="14.5" x14ac:dyDescent="0.35"/>
  <cols>
    <col min="1" max="25" width="11.36328125" customWidth="1"/>
  </cols>
  <sheetData>
    <row r="1" spans="1:25" ht="16" thickBot="1" x14ac:dyDescent="0.4">
      <c r="A1" s="75" t="s">
        <v>30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7"/>
    </row>
    <row r="2" spans="1:25" ht="15.5" x14ac:dyDescent="0.35">
      <c r="A2" s="78" t="s">
        <v>4</v>
      </c>
      <c r="B2" s="78"/>
      <c r="C2" s="78"/>
      <c r="D2" s="78"/>
      <c r="E2" s="79"/>
      <c r="F2" s="80" t="s">
        <v>7</v>
      </c>
      <c r="G2" s="78"/>
      <c r="H2" s="78"/>
      <c r="I2" s="79"/>
      <c r="J2" s="80" t="s">
        <v>8</v>
      </c>
      <c r="K2" s="78"/>
      <c r="L2" s="78"/>
      <c r="M2" s="79"/>
      <c r="N2" s="80" t="s">
        <v>9</v>
      </c>
      <c r="O2" s="78"/>
      <c r="P2" s="78"/>
      <c r="Q2" s="79"/>
      <c r="R2" s="80" t="s">
        <v>10</v>
      </c>
      <c r="S2" s="78"/>
      <c r="T2" s="78"/>
      <c r="U2" s="79"/>
      <c r="V2" s="81" t="s">
        <v>11</v>
      </c>
      <c r="W2" s="78"/>
      <c r="X2" s="78"/>
      <c r="Y2" s="79"/>
    </row>
    <row r="3" spans="1:25" s="1" customFormat="1" ht="16.25" customHeight="1" x14ac:dyDescent="0.35">
      <c r="A3" s="3" t="s">
        <v>5</v>
      </c>
      <c r="B3" s="33" t="s">
        <v>6</v>
      </c>
      <c r="C3" s="33" t="s">
        <v>2</v>
      </c>
      <c r="D3" s="33" t="s">
        <v>3</v>
      </c>
      <c r="E3" s="35" t="s">
        <v>4</v>
      </c>
      <c r="F3" s="36" t="s">
        <v>6</v>
      </c>
      <c r="G3" s="33" t="s">
        <v>2</v>
      </c>
      <c r="H3" s="33" t="s">
        <v>3</v>
      </c>
      <c r="I3" s="35" t="s">
        <v>4</v>
      </c>
      <c r="J3" s="36" t="s">
        <v>6</v>
      </c>
      <c r="K3" s="33" t="s">
        <v>2</v>
      </c>
      <c r="L3" s="33" t="s">
        <v>3</v>
      </c>
      <c r="M3" s="35" t="s">
        <v>4</v>
      </c>
      <c r="N3" s="36" t="s">
        <v>6</v>
      </c>
      <c r="O3" s="33" t="s">
        <v>2</v>
      </c>
      <c r="P3" s="33" t="s">
        <v>3</v>
      </c>
      <c r="Q3" s="35" t="s">
        <v>4</v>
      </c>
      <c r="R3" s="36" t="s">
        <v>6</v>
      </c>
      <c r="S3" s="33" t="s">
        <v>2</v>
      </c>
      <c r="T3" s="33" t="s">
        <v>3</v>
      </c>
      <c r="U3" s="35" t="s">
        <v>4</v>
      </c>
      <c r="V3" s="32" t="s">
        <v>6</v>
      </c>
      <c r="W3" s="33" t="s">
        <v>2</v>
      </c>
      <c r="X3" s="33" t="s">
        <v>3</v>
      </c>
      <c r="Y3" s="35" t="s">
        <v>4</v>
      </c>
    </row>
    <row r="4" spans="1:25" ht="15.5" x14ac:dyDescent="0.35">
      <c r="A4" s="4">
        <v>44795</v>
      </c>
      <c r="B4" s="5">
        <f t="shared" ref="B4:B14" si="0">SUM(F4,J4,N4,R4,V4)</f>
        <v>301</v>
      </c>
      <c r="C4" s="5">
        <f t="shared" ref="C4:C14" si="1">SUM(G4,K4,O4,S4,W4)</f>
        <v>5</v>
      </c>
      <c r="D4" s="5">
        <f t="shared" ref="D4:D15" si="2">SUM(H4,L4,P4,T4,X4)</f>
        <v>17</v>
      </c>
      <c r="E4" s="6">
        <f t="shared" ref="E4:E15" si="3">SUM(B4:D4)</f>
        <v>323</v>
      </c>
      <c r="F4" s="7">
        <f>SUM(F21,F38,F55,F78)</f>
        <v>1</v>
      </c>
      <c r="G4" s="7">
        <f t="shared" ref="G4:L4" si="4">SUM(G21,G38,G55,G78)</f>
        <v>0</v>
      </c>
      <c r="H4" s="7">
        <f t="shared" si="4"/>
        <v>0</v>
      </c>
      <c r="I4" s="7">
        <f t="shared" si="4"/>
        <v>1</v>
      </c>
      <c r="J4" s="7">
        <f t="shared" si="4"/>
        <v>18</v>
      </c>
      <c r="K4" s="7">
        <f t="shared" si="4"/>
        <v>0</v>
      </c>
      <c r="L4" s="7">
        <f t="shared" si="4"/>
        <v>0</v>
      </c>
      <c r="M4" s="6">
        <f t="shared" ref="M4:M7" si="5">SUM(J4:L4)</f>
        <v>18</v>
      </c>
      <c r="N4" s="7">
        <f t="shared" ref="N4:P4" si="6">SUM(N21,N38,N55,N78)</f>
        <v>4</v>
      </c>
      <c r="O4" s="7">
        <f t="shared" si="6"/>
        <v>2</v>
      </c>
      <c r="P4" s="7">
        <f t="shared" si="6"/>
        <v>0</v>
      </c>
      <c r="Q4" s="6">
        <f t="shared" ref="Q4:Q8" si="7">SUM(N4:P4)</f>
        <v>6</v>
      </c>
      <c r="R4" s="7">
        <f t="shared" ref="R4:T4" si="8">SUM(R21,R38,R55,R78)</f>
        <v>21</v>
      </c>
      <c r="S4" s="7">
        <f t="shared" si="8"/>
        <v>2</v>
      </c>
      <c r="T4" s="7">
        <f t="shared" si="8"/>
        <v>7</v>
      </c>
      <c r="U4" s="6">
        <f t="shared" ref="U4:U15" si="9">SUM(R4:T4)</f>
        <v>30</v>
      </c>
      <c r="V4" s="7">
        <f t="shared" ref="V4:V12" si="10">SUM(V21,V38,V55,V78,B95,C95,I95,J95)</f>
        <v>257</v>
      </c>
      <c r="W4" s="7">
        <f t="shared" ref="W4:W15" si="11">SUM(W21,W38,W55,W78,D95,K95)</f>
        <v>1</v>
      </c>
      <c r="X4" s="7">
        <f t="shared" ref="X4:X15" si="12">SUM(X21,X38,X55,X78,E95,L95)</f>
        <v>10</v>
      </c>
      <c r="Y4" s="6">
        <f t="shared" ref="Y4:Y14" si="13">SUM(V4:X4)</f>
        <v>268</v>
      </c>
    </row>
    <row r="5" spans="1:25" ht="15.5" x14ac:dyDescent="0.35">
      <c r="A5" s="4">
        <v>44826</v>
      </c>
      <c r="B5" s="5">
        <f t="shared" si="0"/>
        <v>307</v>
      </c>
      <c r="C5" s="5">
        <f t="shared" si="1"/>
        <v>2</v>
      </c>
      <c r="D5" s="5">
        <f t="shared" si="2"/>
        <v>10</v>
      </c>
      <c r="E5" s="6">
        <f t="shared" si="3"/>
        <v>319</v>
      </c>
      <c r="F5" s="7">
        <f t="shared" ref="F5:L15" si="14">SUM(F22,F39,F56,F79)</f>
        <v>0</v>
      </c>
      <c r="G5" s="7">
        <f t="shared" si="14"/>
        <v>0</v>
      </c>
      <c r="H5" s="7">
        <f t="shared" si="14"/>
        <v>0</v>
      </c>
      <c r="I5" s="7">
        <f t="shared" si="14"/>
        <v>0</v>
      </c>
      <c r="J5" s="7">
        <f t="shared" si="14"/>
        <v>8</v>
      </c>
      <c r="K5" s="7">
        <f t="shared" si="14"/>
        <v>1</v>
      </c>
      <c r="L5" s="7">
        <f t="shared" si="14"/>
        <v>0</v>
      </c>
      <c r="M5" s="6">
        <f t="shared" si="5"/>
        <v>9</v>
      </c>
      <c r="N5" s="7">
        <f t="shared" ref="N5:P5" si="15">SUM(N22,N39,N56,N79)</f>
        <v>15</v>
      </c>
      <c r="O5" s="7">
        <f t="shared" si="15"/>
        <v>1</v>
      </c>
      <c r="P5" s="7">
        <f t="shared" si="15"/>
        <v>0</v>
      </c>
      <c r="Q5" s="6">
        <f t="shared" si="7"/>
        <v>16</v>
      </c>
      <c r="R5" s="7">
        <f t="shared" ref="R5" si="16">SUM(R22,R39,R56,R79)</f>
        <v>16</v>
      </c>
      <c r="S5" s="7">
        <f>SUM(S22,S39,S56,S79)</f>
        <v>0</v>
      </c>
      <c r="T5" s="7">
        <f t="shared" ref="T5" si="17">SUM(T22,T39,T56,T79)</f>
        <v>1</v>
      </c>
      <c r="U5" s="6">
        <f t="shared" si="9"/>
        <v>17</v>
      </c>
      <c r="V5" s="7">
        <f t="shared" si="10"/>
        <v>268</v>
      </c>
      <c r="W5" s="7">
        <f t="shared" si="11"/>
        <v>0</v>
      </c>
      <c r="X5" s="7">
        <f t="shared" si="12"/>
        <v>9</v>
      </c>
      <c r="Y5" s="6">
        <f t="shared" si="13"/>
        <v>277</v>
      </c>
    </row>
    <row r="6" spans="1:25" ht="15.5" x14ac:dyDescent="0.35">
      <c r="A6" s="4">
        <v>44856</v>
      </c>
      <c r="B6" s="5">
        <f t="shared" si="0"/>
        <v>266</v>
      </c>
      <c r="C6" s="5">
        <f t="shared" si="1"/>
        <v>4</v>
      </c>
      <c r="D6" s="5">
        <f t="shared" si="2"/>
        <v>7</v>
      </c>
      <c r="E6" s="6">
        <f t="shared" si="3"/>
        <v>277</v>
      </c>
      <c r="F6" s="7">
        <f t="shared" si="14"/>
        <v>2</v>
      </c>
      <c r="G6" s="7">
        <f t="shared" si="14"/>
        <v>0</v>
      </c>
      <c r="H6" s="7">
        <f t="shared" si="14"/>
        <v>1</v>
      </c>
      <c r="I6" s="7">
        <f t="shared" si="14"/>
        <v>3</v>
      </c>
      <c r="J6" s="7">
        <f t="shared" si="14"/>
        <v>13</v>
      </c>
      <c r="K6" s="7">
        <f t="shared" si="14"/>
        <v>0</v>
      </c>
      <c r="L6" s="7">
        <f t="shared" si="14"/>
        <v>2</v>
      </c>
      <c r="M6" s="6">
        <f t="shared" si="5"/>
        <v>15</v>
      </c>
      <c r="N6" s="7">
        <f t="shared" ref="N6:P6" si="18">SUM(N23,N40,N57,N80)</f>
        <v>16</v>
      </c>
      <c r="O6" s="7">
        <f t="shared" si="18"/>
        <v>0</v>
      </c>
      <c r="P6" s="7">
        <f t="shared" si="18"/>
        <v>0</v>
      </c>
      <c r="Q6" s="6">
        <f t="shared" si="7"/>
        <v>16</v>
      </c>
      <c r="R6" s="7">
        <f t="shared" ref="R6:T6" si="19">SUM(R23,R40,R57,R80)</f>
        <v>2</v>
      </c>
      <c r="S6" s="7">
        <f t="shared" si="19"/>
        <v>0</v>
      </c>
      <c r="T6" s="7">
        <f t="shared" si="19"/>
        <v>0</v>
      </c>
      <c r="U6" s="6">
        <f t="shared" si="9"/>
        <v>2</v>
      </c>
      <c r="V6" s="7">
        <f t="shared" si="10"/>
        <v>233</v>
      </c>
      <c r="W6" s="7">
        <f t="shared" si="11"/>
        <v>4</v>
      </c>
      <c r="X6" s="7">
        <f t="shared" si="12"/>
        <v>4</v>
      </c>
      <c r="Y6" s="6">
        <f t="shared" si="13"/>
        <v>241</v>
      </c>
    </row>
    <row r="7" spans="1:25" ht="15.5" x14ac:dyDescent="0.35">
      <c r="A7" s="4">
        <v>44887</v>
      </c>
      <c r="B7" s="5">
        <f t="shared" si="0"/>
        <v>148</v>
      </c>
      <c r="C7" s="5">
        <f t="shared" si="1"/>
        <v>2</v>
      </c>
      <c r="D7" s="5">
        <f t="shared" si="2"/>
        <v>6</v>
      </c>
      <c r="E7" s="6">
        <f t="shared" si="3"/>
        <v>156</v>
      </c>
      <c r="F7" s="7">
        <f t="shared" si="14"/>
        <v>1</v>
      </c>
      <c r="G7" s="7">
        <f t="shared" si="14"/>
        <v>0</v>
      </c>
      <c r="H7" s="7">
        <f t="shared" si="14"/>
        <v>0</v>
      </c>
      <c r="I7" s="7">
        <f t="shared" si="14"/>
        <v>1</v>
      </c>
      <c r="J7" s="7">
        <f t="shared" si="14"/>
        <v>4</v>
      </c>
      <c r="K7" s="7">
        <f t="shared" si="14"/>
        <v>1</v>
      </c>
      <c r="L7" s="7">
        <f t="shared" si="14"/>
        <v>1</v>
      </c>
      <c r="M7" s="6">
        <f t="shared" si="5"/>
        <v>6</v>
      </c>
      <c r="N7" s="7">
        <f t="shared" ref="N7:P7" si="20">SUM(N24,N41,N58,N81)</f>
        <v>7</v>
      </c>
      <c r="O7" s="7">
        <f t="shared" si="20"/>
        <v>0</v>
      </c>
      <c r="P7" s="7">
        <f t="shared" si="20"/>
        <v>0</v>
      </c>
      <c r="Q7" s="6">
        <f t="shared" si="7"/>
        <v>7</v>
      </c>
      <c r="R7" s="7">
        <f t="shared" ref="R7:T7" si="21">SUM(R24,R41,R58,R81)</f>
        <v>0</v>
      </c>
      <c r="S7" s="7">
        <f t="shared" si="21"/>
        <v>0</v>
      </c>
      <c r="T7" s="7">
        <f t="shared" si="21"/>
        <v>0</v>
      </c>
      <c r="U7" s="6">
        <f t="shared" si="9"/>
        <v>0</v>
      </c>
      <c r="V7" s="7">
        <f t="shared" si="10"/>
        <v>136</v>
      </c>
      <c r="W7" s="7">
        <f t="shared" si="11"/>
        <v>1</v>
      </c>
      <c r="X7" s="7">
        <f t="shared" si="12"/>
        <v>5</v>
      </c>
      <c r="Y7" s="6">
        <f t="shared" si="13"/>
        <v>142</v>
      </c>
    </row>
    <row r="8" spans="1:25" ht="15.5" x14ac:dyDescent="0.35">
      <c r="A8" s="4">
        <v>44917</v>
      </c>
      <c r="B8" s="5">
        <f t="shared" si="0"/>
        <v>159</v>
      </c>
      <c r="C8" s="5">
        <f t="shared" si="1"/>
        <v>7</v>
      </c>
      <c r="D8" s="5">
        <f t="shared" si="2"/>
        <v>5</v>
      </c>
      <c r="E8" s="6">
        <f t="shared" si="3"/>
        <v>171</v>
      </c>
      <c r="F8" s="7">
        <f t="shared" si="14"/>
        <v>1</v>
      </c>
      <c r="G8" s="7">
        <f t="shared" si="14"/>
        <v>0</v>
      </c>
      <c r="H8" s="7">
        <f t="shared" si="14"/>
        <v>0</v>
      </c>
      <c r="I8" s="7">
        <f t="shared" si="14"/>
        <v>1</v>
      </c>
      <c r="J8" s="7">
        <f t="shared" si="14"/>
        <v>3</v>
      </c>
      <c r="K8" s="7">
        <f t="shared" si="14"/>
        <v>2</v>
      </c>
      <c r="L8" s="7">
        <f t="shared" si="14"/>
        <v>0</v>
      </c>
      <c r="M8" s="6">
        <f>SUM(J8:L8)</f>
        <v>5</v>
      </c>
      <c r="N8" s="7">
        <f t="shared" ref="N8:P8" si="22">SUM(N25,N42,N59,N82)</f>
        <v>4</v>
      </c>
      <c r="O8" s="7">
        <f t="shared" si="22"/>
        <v>1</v>
      </c>
      <c r="P8" s="7">
        <f t="shared" si="22"/>
        <v>1</v>
      </c>
      <c r="Q8" s="6">
        <f t="shared" si="7"/>
        <v>6</v>
      </c>
      <c r="R8" s="7">
        <f t="shared" ref="R8:T8" si="23">SUM(R25,R42,R59,R82)</f>
        <v>0</v>
      </c>
      <c r="S8" s="7">
        <f t="shared" si="23"/>
        <v>1</v>
      </c>
      <c r="T8" s="7">
        <f t="shared" si="23"/>
        <v>0</v>
      </c>
      <c r="U8" s="6">
        <f t="shared" si="9"/>
        <v>1</v>
      </c>
      <c r="V8" s="7">
        <f t="shared" si="10"/>
        <v>151</v>
      </c>
      <c r="W8" s="7">
        <f t="shared" si="11"/>
        <v>3</v>
      </c>
      <c r="X8" s="7">
        <f t="shared" si="12"/>
        <v>4</v>
      </c>
      <c r="Y8" s="6">
        <f t="shared" si="13"/>
        <v>158</v>
      </c>
    </row>
    <row r="9" spans="1:25" ht="15.5" x14ac:dyDescent="0.35">
      <c r="A9" s="4">
        <v>44948</v>
      </c>
      <c r="B9" s="5">
        <f t="shared" si="0"/>
        <v>122</v>
      </c>
      <c r="C9" s="5">
        <f t="shared" si="1"/>
        <v>0</v>
      </c>
      <c r="D9" s="5">
        <f t="shared" si="2"/>
        <v>0</v>
      </c>
      <c r="E9" s="6">
        <f t="shared" si="3"/>
        <v>122</v>
      </c>
      <c r="F9" s="7">
        <f t="shared" si="14"/>
        <v>0</v>
      </c>
      <c r="G9" s="7">
        <f t="shared" si="14"/>
        <v>0</v>
      </c>
      <c r="H9" s="7">
        <f t="shared" si="14"/>
        <v>0</v>
      </c>
      <c r="I9" s="7">
        <f t="shared" si="14"/>
        <v>0</v>
      </c>
      <c r="J9" s="7">
        <f t="shared" si="14"/>
        <v>3</v>
      </c>
      <c r="K9" s="7">
        <f t="shared" si="14"/>
        <v>0</v>
      </c>
      <c r="L9" s="7">
        <f t="shared" si="14"/>
        <v>0</v>
      </c>
      <c r="M9" s="6">
        <f t="shared" ref="M9:M15" si="24">SUM(J9:L9)</f>
        <v>3</v>
      </c>
      <c r="N9" s="7">
        <f t="shared" ref="N9:P9" si="25">SUM(N26,N43,N60,N83)</f>
        <v>7</v>
      </c>
      <c r="O9" s="7">
        <f t="shared" si="25"/>
        <v>0</v>
      </c>
      <c r="P9" s="7">
        <f t="shared" si="25"/>
        <v>0</v>
      </c>
      <c r="Q9" s="6">
        <f>SUM(N9:P9)</f>
        <v>7</v>
      </c>
      <c r="R9" s="7">
        <f t="shared" ref="R9:T9" si="26">SUM(R26,R43,R60,R83)</f>
        <v>2</v>
      </c>
      <c r="S9" s="7">
        <f t="shared" si="26"/>
        <v>0</v>
      </c>
      <c r="T9" s="7">
        <f t="shared" si="26"/>
        <v>0</v>
      </c>
      <c r="U9" s="6">
        <f t="shared" si="9"/>
        <v>2</v>
      </c>
      <c r="V9" s="7">
        <f t="shared" si="10"/>
        <v>110</v>
      </c>
      <c r="W9" s="7">
        <f t="shared" si="11"/>
        <v>0</v>
      </c>
      <c r="X9" s="7">
        <f t="shared" si="12"/>
        <v>0</v>
      </c>
      <c r="Y9" s="6">
        <f t="shared" si="13"/>
        <v>110</v>
      </c>
    </row>
    <row r="10" spans="1:25" ht="15.5" x14ac:dyDescent="0.35">
      <c r="A10" s="4">
        <v>44979</v>
      </c>
      <c r="B10" s="5">
        <f t="shared" si="0"/>
        <v>122</v>
      </c>
      <c r="C10" s="5">
        <f t="shared" si="1"/>
        <v>18</v>
      </c>
      <c r="D10" s="5">
        <f t="shared" si="2"/>
        <v>1</v>
      </c>
      <c r="E10" s="6">
        <f t="shared" si="3"/>
        <v>141</v>
      </c>
      <c r="F10" s="7">
        <f t="shared" si="14"/>
        <v>0</v>
      </c>
      <c r="G10" s="7">
        <f t="shared" si="14"/>
        <v>0</v>
      </c>
      <c r="H10" s="7">
        <f t="shared" si="14"/>
        <v>0</v>
      </c>
      <c r="I10" s="7">
        <f t="shared" si="14"/>
        <v>0</v>
      </c>
      <c r="J10" s="7">
        <f t="shared" si="14"/>
        <v>17</v>
      </c>
      <c r="K10" s="7">
        <f t="shared" si="14"/>
        <v>18</v>
      </c>
      <c r="L10" s="7">
        <f t="shared" si="14"/>
        <v>0</v>
      </c>
      <c r="M10" s="6">
        <f t="shared" si="24"/>
        <v>35</v>
      </c>
      <c r="N10" s="7">
        <f t="shared" ref="N10:P10" si="27">SUM(N27,N44,N61,N84)</f>
        <v>4</v>
      </c>
      <c r="O10" s="7">
        <f t="shared" si="27"/>
        <v>0</v>
      </c>
      <c r="P10" s="7">
        <f t="shared" si="27"/>
        <v>0</v>
      </c>
      <c r="Q10" s="6">
        <f t="shared" ref="Q10" si="28">SUM(N10:P10)</f>
        <v>4</v>
      </c>
      <c r="R10" s="7">
        <f t="shared" ref="R10:T10" si="29">SUM(R27,R44,R61,R84)</f>
        <v>0</v>
      </c>
      <c r="S10" s="7">
        <f t="shared" si="29"/>
        <v>0</v>
      </c>
      <c r="T10" s="7">
        <f t="shared" si="29"/>
        <v>0</v>
      </c>
      <c r="U10" s="6">
        <f t="shared" si="9"/>
        <v>0</v>
      </c>
      <c r="V10" s="7">
        <f t="shared" si="10"/>
        <v>101</v>
      </c>
      <c r="W10" s="7">
        <f t="shared" si="11"/>
        <v>0</v>
      </c>
      <c r="X10" s="7">
        <f t="shared" si="12"/>
        <v>1</v>
      </c>
      <c r="Y10" s="6">
        <f t="shared" si="13"/>
        <v>102</v>
      </c>
    </row>
    <row r="11" spans="1:25" ht="15.5" x14ac:dyDescent="0.35">
      <c r="A11" s="4">
        <v>45007</v>
      </c>
      <c r="B11" s="5">
        <f t="shared" si="0"/>
        <v>86</v>
      </c>
      <c r="C11" s="5">
        <f t="shared" si="1"/>
        <v>0</v>
      </c>
      <c r="D11" s="5">
        <f t="shared" si="2"/>
        <v>0</v>
      </c>
      <c r="E11" s="6">
        <f t="shared" si="3"/>
        <v>86</v>
      </c>
      <c r="F11" s="7">
        <f t="shared" si="14"/>
        <v>2</v>
      </c>
      <c r="G11" s="7">
        <f t="shared" si="14"/>
        <v>0</v>
      </c>
      <c r="H11" s="7">
        <f t="shared" si="14"/>
        <v>0</v>
      </c>
      <c r="I11" s="7">
        <f t="shared" si="14"/>
        <v>2</v>
      </c>
      <c r="J11" s="7">
        <f t="shared" si="14"/>
        <v>4</v>
      </c>
      <c r="K11" s="7">
        <f t="shared" si="14"/>
        <v>0</v>
      </c>
      <c r="L11" s="7">
        <f t="shared" si="14"/>
        <v>0</v>
      </c>
      <c r="M11" s="6">
        <f t="shared" si="24"/>
        <v>4</v>
      </c>
      <c r="N11" s="7">
        <f t="shared" ref="N11:P11" si="30">SUM(N28,N45,N62,N85)</f>
        <v>5</v>
      </c>
      <c r="O11" s="7">
        <f t="shared" si="30"/>
        <v>0</v>
      </c>
      <c r="P11" s="7">
        <f t="shared" si="30"/>
        <v>0</v>
      </c>
      <c r="Q11" s="6">
        <f>SUM(N11:P11)</f>
        <v>5</v>
      </c>
      <c r="R11" s="7">
        <f t="shared" ref="R11:T11" si="31">SUM(R28,R45,R62,R85)</f>
        <v>0</v>
      </c>
      <c r="S11" s="7">
        <f t="shared" si="31"/>
        <v>0</v>
      </c>
      <c r="T11" s="7">
        <f t="shared" si="31"/>
        <v>0</v>
      </c>
      <c r="U11" s="6">
        <f t="shared" si="9"/>
        <v>0</v>
      </c>
      <c r="V11" s="7">
        <f t="shared" si="10"/>
        <v>75</v>
      </c>
      <c r="W11" s="7">
        <f t="shared" si="11"/>
        <v>0</v>
      </c>
      <c r="X11" s="7">
        <f t="shared" si="12"/>
        <v>0</v>
      </c>
      <c r="Y11" s="6">
        <f t="shared" si="13"/>
        <v>75</v>
      </c>
    </row>
    <row r="12" spans="1:25" ht="15.5" x14ac:dyDescent="0.35">
      <c r="A12" s="4">
        <v>45038</v>
      </c>
      <c r="B12" s="5">
        <f t="shared" si="0"/>
        <v>62</v>
      </c>
      <c r="C12" s="5">
        <f t="shared" si="1"/>
        <v>2</v>
      </c>
      <c r="D12" s="5">
        <f t="shared" si="2"/>
        <v>1</v>
      </c>
      <c r="E12" s="6">
        <f t="shared" si="3"/>
        <v>65</v>
      </c>
      <c r="F12" s="7">
        <f t="shared" si="14"/>
        <v>4</v>
      </c>
      <c r="G12" s="7">
        <f t="shared" si="14"/>
        <v>0</v>
      </c>
      <c r="H12" s="7">
        <f t="shared" si="14"/>
        <v>0</v>
      </c>
      <c r="I12" s="7">
        <f t="shared" si="14"/>
        <v>4</v>
      </c>
      <c r="J12" s="7">
        <f t="shared" si="14"/>
        <v>8</v>
      </c>
      <c r="K12" s="7">
        <f t="shared" si="14"/>
        <v>2</v>
      </c>
      <c r="L12" s="7">
        <f t="shared" si="14"/>
        <v>0</v>
      </c>
      <c r="M12" s="6">
        <f t="shared" si="24"/>
        <v>10</v>
      </c>
      <c r="N12" s="7">
        <f t="shared" ref="N12:P12" si="32">SUM(N29,N46,N63,N86)</f>
        <v>6</v>
      </c>
      <c r="O12" s="7">
        <f t="shared" si="32"/>
        <v>0</v>
      </c>
      <c r="P12" s="7">
        <f t="shared" si="32"/>
        <v>0</v>
      </c>
      <c r="Q12" s="6">
        <f t="shared" ref="Q12:Q15" si="33">SUM(N12:P12)</f>
        <v>6</v>
      </c>
      <c r="R12" s="7">
        <f t="shared" ref="R12" si="34">SUM(R29,R46,R63,R86)</f>
        <v>0</v>
      </c>
      <c r="S12" s="7">
        <f>SUM(S29,S46,S63,S86)</f>
        <v>0</v>
      </c>
      <c r="T12" s="7">
        <f t="shared" ref="T12" si="35">SUM(T29,T46,T63,T86)</f>
        <v>0</v>
      </c>
      <c r="U12" s="6">
        <f t="shared" si="9"/>
        <v>0</v>
      </c>
      <c r="V12" s="7">
        <f t="shared" si="10"/>
        <v>44</v>
      </c>
      <c r="W12" s="7">
        <f t="shared" si="11"/>
        <v>0</v>
      </c>
      <c r="X12" s="7">
        <f t="shared" si="12"/>
        <v>1</v>
      </c>
      <c r="Y12" s="6">
        <f t="shared" si="13"/>
        <v>45</v>
      </c>
    </row>
    <row r="13" spans="1:25" ht="15.5" x14ac:dyDescent="0.35">
      <c r="A13" s="4">
        <v>45068</v>
      </c>
      <c r="B13" s="5">
        <f t="shared" si="0"/>
        <v>70</v>
      </c>
      <c r="C13" s="5">
        <f t="shared" si="1"/>
        <v>2</v>
      </c>
      <c r="D13" s="5">
        <f t="shared" si="2"/>
        <v>1</v>
      </c>
      <c r="E13" s="6">
        <f t="shared" si="3"/>
        <v>73</v>
      </c>
      <c r="F13" s="7">
        <f t="shared" si="14"/>
        <v>1</v>
      </c>
      <c r="G13" s="7">
        <f t="shared" si="14"/>
        <v>0</v>
      </c>
      <c r="H13" s="7">
        <f t="shared" si="14"/>
        <v>0</v>
      </c>
      <c r="I13" s="7">
        <f t="shared" si="14"/>
        <v>1</v>
      </c>
      <c r="J13" s="7">
        <f t="shared" si="14"/>
        <v>2</v>
      </c>
      <c r="K13" s="7">
        <f t="shared" si="14"/>
        <v>0</v>
      </c>
      <c r="L13" s="7">
        <f t="shared" si="14"/>
        <v>0</v>
      </c>
      <c r="M13" s="6">
        <f t="shared" si="24"/>
        <v>2</v>
      </c>
      <c r="N13" s="7">
        <f t="shared" ref="N13:P13" si="36">SUM(N30,N47,N64,N87)</f>
        <v>6</v>
      </c>
      <c r="O13" s="7">
        <f t="shared" si="36"/>
        <v>0</v>
      </c>
      <c r="P13" s="7">
        <f t="shared" si="36"/>
        <v>1</v>
      </c>
      <c r="Q13" s="6">
        <f t="shared" si="33"/>
        <v>7</v>
      </c>
      <c r="R13" s="7">
        <f t="shared" ref="R13:T13" si="37">SUM(R30,R47,R64,R87)</f>
        <v>0</v>
      </c>
      <c r="S13" s="7">
        <f t="shared" si="37"/>
        <v>0</v>
      </c>
      <c r="T13" s="7">
        <f t="shared" si="37"/>
        <v>0</v>
      </c>
      <c r="U13" s="6">
        <f t="shared" si="9"/>
        <v>0</v>
      </c>
      <c r="V13" s="7">
        <f>SUM(V30,V47,V64,V87,B104,C104,I104,J104)</f>
        <v>61</v>
      </c>
      <c r="W13" s="7">
        <f t="shared" si="11"/>
        <v>2</v>
      </c>
      <c r="X13" s="7">
        <f t="shared" si="12"/>
        <v>0</v>
      </c>
      <c r="Y13" s="6">
        <f t="shared" si="13"/>
        <v>63</v>
      </c>
    </row>
    <row r="14" spans="1:25" ht="15.5" x14ac:dyDescent="0.35">
      <c r="A14" s="4">
        <v>45099</v>
      </c>
      <c r="B14" s="5">
        <f t="shared" si="0"/>
        <v>80</v>
      </c>
      <c r="C14" s="5">
        <f t="shared" si="1"/>
        <v>0</v>
      </c>
      <c r="D14" s="5">
        <f t="shared" si="2"/>
        <v>0</v>
      </c>
      <c r="E14" s="6">
        <f t="shared" si="3"/>
        <v>80</v>
      </c>
      <c r="F14" s="7">
        <f t="shared" si="14"/>
        <v>5</v>
      </c>
      <c r="G14" s="7">
        <f t="shared" si="14"/>
        <v>0</v>
      </c>
      <c r="H14" s="7">
        <f t="shared" si="14"/>
        <v>0</v>
      </c>
      <c r="I14" s="7">
        <f t="shared" si="14"/>
        <v>5</v>
      </c>
      <c r="J14" s="7">
        <f t="shared" si="14"/>
        <v>2</v>
      </c>
      <c r="K14" s="7">
        <f t="shared" si="14"/>
        <v>0</v>
      </c>
      <c r="L14" s="7">
        <f t="shared" si="14"/>
        <v>0</v>
      </c>
      <c r="M14" s="6">
        <f t="shared" si="24"/>
        <v>2</v>
      </c>
      <c r="N14" s="7">
        <f t="shared" ref="N14:P14" si="38">SUM(N31,N48,N65,N88)</f>
        <v>3</v>
      </c>
      <c r="O14" s="7">
        <f t="shared" si="38"/>
        <v>0</v>
      </c>
      <c r="P14" s="7">
        <f t="shared" si="38"/>
        <v>0</v>
      </c>
      <c r="Q14" s="6">
        <f t="shared" si="33"/>
        <v>3</v>
      </c>
      <c r="R14" s="7">
        <f t="shared" ref="R14:T14" si="39">SUM(R31,R48,R65,R88)</f>
        <v>1</v>
      </c>
      <c r="S14" s="7">
        <f t="shared" si="39"/>
        <v>0</v>
      </c>
      <c r="T14" s="7">
        <f t="shared" si="39"/>
        <v>0</v>
      </c>
      <c r="U14" s="6">
        <f t="shared" si="9"/>
        <v>1</v>
      </c>
      <c r="V14" s="7">
        <f t="shared" ref="V14:V15" si="40">SUM(V31,V48,V65,V88,B105,C105,I105,J105)</f>
        <v>69</v>
      </c>
      <c r="W14" s="7">
        <f t="shared" si="11"/>
        <v>0</v>
      </c>
      <c r="X14" s="7">
        <f t="shared" si="12"/>
        <v>0</v>
      </c>
      <c r="Y14" s="6">
        <f t="shared" si="13"/>
        <v>69</v>
      </c>
    </row>
    <row r="15" spans="1:25" ht="15.5" x14ac:dyDescent="0.35">
      <c r="A15" s="4">
        <v>45129</v>
      </c>
      <c r="B15" s="5">
        <f>SUM(F15,J15,N15,R15,V15)</f>
        <v>125</v>
      </c>
      <c r="C15" s="5">
        <f>SUM(G15,K15,O15,S15,W15)</f>
        <v>0</v>
      </c>
      <c r="D15" s="5">
        <f t="shared" si="2"/>
        <v>4</v>
      </c>
      <c r="E15" s="6">
        <f t="shared" si="3"/>
        <v>129</v>
      </c>
      <c r="F15" s="7">
        <f t="shared" si="14"/>
        <v>4</v>
      </c>
      <c r="G15" s="7">
        <f>SUM(G32,G49,G66,G89)</f>
        <v>0</v>
      </c>
      <c r="H15" s="7">
        <f t="shared" ref="H15:L15" si="41">SUM(H32,H49,H66,H89)</f>
        <v>0</v>
      </c>
      <c r="I15" s="7">
        <f t="shared" si="41"/>
        <v>4</v>
      </c>
      <c r="J15" s="7">
        <f t="shared" si="41"/>
        <v>5</v>
      </c>
      <c r="K15" s="7">
        <f t="shared" si="41"/>
        <v>0</v>
      </c>
      <c r="L15" s="7">
        <f t="shared" si="41"/>
        <v>2</v>
      </c>
      <c r="M15" s="6">
        <f t="shared" si="24"/>
        <v>7</v>
      </c>
      <c r="N15" s="7">
        <f t="shared" ref="N15:P15" si="42">SUM(N32,N49,N66,N89)</f>
        <v>6</v>
      </c>
      <c r="O15" s="7">
        <f t="shared" si="42"/>
        <v>0</v>
      </c>
      <c r="P15" s="7">
        <f t="shared" si="42"/>
        <v>0</v>
      </c>
      <c r="Q15" s="6">
        <f t="shared" si="33"/>
        <v>6</v>
      </c>
      <c r="R15" s="7">
        <f t="shared" ref="R15:T15" si="43">SUM(R32,R49,R66,R89)</f>
        <v>1</v>
      </c>
      <c r="S15" s="7">
        <f t="shared" si="43"/>
        <v>0</v>
      </c>
      <c r="T15" s="7">
        <f t="shared" si="43"/>
        <v>0</v>
      </c>
      <c r="U15" s="6">
        <f t="shared" si="9"/>
        <v>1</v>
      </c>
      <c r="V15" s="7">
        <f t="shared" si="40"/>
        <v>109</v>
      </c>
      <c r="W15" s="7">
        <f t="shared" si="11"/>
        <v>0</v>
      </c>
      <c r="X15" s="7">
        <f t="shared" si="12"/>
        <v>2</v>
      </c>
      <c r="Y15" s="6">
        <f>SUM(V15:X15)</f>
        <v>111</v>
      </c>
    </row>
    <row r="16" spans="1:25" ht="15.5" x14ac:dyDescent="0.35">
      <c r="A16" s="4">
        <v>45160</v>
      </c>
      <c r="B16" s="5">
        <f>SUM(F16,J16,N16,R16,V16)</f>
        <v>58</v>
      </c>
      <c r="C16" s="5">
        <f>SUM(G16,K16,O16,S16,W16)</f>
        <v>0</v>
      </c>
      <c r="D16" s="5">
        <f t="shared" ref="D16" si="44">SUM(H16,L16,P16,T16,X16)</f>
        <v>0</v>
      </c>
      <c r="E16" s="6">
        <f t="shared" ref="E16" si="45">SUM(B16:D16)</f>
        <v>58</v>
      </c>
      <c r="F16" s="7">
        <f>SUM(F33,F50,F67,F90)</f>
        <v>3</v>
      </c>
      <c r="G16" s="7">
        <f>SUM(G33,G50,G67,G90)</f>
        <v>0</v>
      </c>
      <c r="H16" s="7">
        <f t="shared" ref="H16:L16" si="46">SUM(H33,H50,H67,H90)</f>
        <v>0</v>
      </c>
      <c r="I16" s="7">
        <f t="shared" si="46"/>
        <v>3</v>
      </c>
      <c r="J16" s="7">
        <f t="shared" si="46"/>
        <v>2</v>
      </c>
      <c r="K16" s="7">
        <f>SUM(K33,K50,K67,K90)</f>
        <v>0</v>
      </c>
      <c r="L16" s="7">
        <f t="shared" si="46"/>
        <v>0</v>
      </c>
      <c r="M16" s="6">
        <f t="shared" ref="M16" si="47">SUM(J16:L16)</f>
        <v>2</v>
      </c>
      <c r="N16" s="7">
        <f>SUM(N33,N50,N67,N90)</f>
        <v>3</v>
      </c>
      <c r="O16" s="7">
        <f t="shared" ref="O16:P16" si="48">SUM(O33,O50,O67,O90)</f>
        <v>0</v>
      </c>
      <c r="P16" s="7">
        <f t="shared" si="48"/>
        <v>0</v>
      </c>
      <c r="Q16" s="6">
        <f t="shared" ref="Q16" si="49">SUM(N16:P16)</f>
        <v>3</v>
      </c>
      <c r="R16" s="7">
        <f t="shared" ref="R16:T16" si="50">SUM(R33,R50,R67,R90)</f>
        <v>1</v>
      </c>
      <c r="S16" s="7">
        <f t="shared" si="50"/>
        <v>0</v>
      </c>
      <c r="T16" s="7">
        <f t="shared" si="50"/>
        <v>0</v>
      </c>
      <c r="U16" s="6">
        <f t="shared" ref="U16" si="51">SUM(R16:T16)</f>
        <v>1</v>
      </c>
      <c r="V16" s="7">
        <f t="shared" ref="V16" si="52">SUM(V33,V50,V67,V90,B107,C107,I107,J107)</f>
        <v>49</v>
      </c>
      <c r="W16" s="7">
        <f t="shared" ref="W16" si="53">SUM(W33,W50,W67,W90,D107,K107)</f>
        <v>0</v>
      </c>
      <c r="X16" s="7">
        <f t="shared" ref="X16" si="54">SUM(X33,X50,X67,X90,E107,L107)</f>
        <v>0</v>
      </c>
      <c r="Y16" s="6">
        <f>SUM(V16:X16)</f>
        <v>49</v>
      </c>
    </row>
    <row r="17" spans="1:25" ht="16" thickBot="1" x14ac:dyDescent="0.4">
      <c r="A17" s="9"/>
      <c r="B17" s="10"/>
      <c r="C17" s="10"/>
      <c r="D17" s="10"/>
      <c r="E17" s="11"/>
      <c r="F17" s="10"/>
      <c r="G17" s="10"/>
      <c r="H17" s="10"/>
      <c r="I17" s="11"/>
      <c r="J17" s="10"/>
      <c r="K17" s="10"/>
      <c r="L17" s="10"/>
      <c r="M17" s="11"/>
      <c r="N17" s="10"/>
      <c r="O17" s="10"/>
      <c r="P17" s="10"/>
      <c r="Q17" s="11"/>
      <c r="R17" s="10"/>
      <c r="S17" s="10"/>
      <c r="T17" s="10"/>
      <c r="U17" s="11"/>
      <c r="V17" s="10"/>
      <c r="W17" s="10"/>
      <c r="X17" s="10"/>
      <c r="Y17" s="25"/>
    </row>
    <row r="18" spans="1:25" ht="16" thickBot="1" x14ac:dyDescent="0.4">
      <c r="A18" s="82" t="s">
        <v>24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4"/>
    </row>
    <row r="19" spans="1:25" ht="15.5" x14ac:dyDescent="0.35">
      <c r="A19" s="78" t="s">
        <v>4</v>
      </c>
      <c r="B19" s="78"/>
      <c r="C19" s="78"/>
      <c r="D19" s="78"/>
      <c r="E19" s="79"/>
      <c r="F19" s="85" t="s">
        <v>7</v>
      </c>
      <c r="G19" s="86"/>
      <c r="H19" s="86"/>
      <c r="I19" s="87"/>
      <c r="J19" s="85" t="s">
        <v>8</v>
      </c>
      <c r="K19" s="86"/>
      <c r="L19" s="86"/>
      <c r="M19" s="87"/>
      <c r="N19" s="85" t="s">
        <v>9</v>
      </c>
      <c r="O19" s="86"/>
      <c r="P19" s="86"/>
      <c r="Q19" s="87"/>
      <c r="R19" s="85" t="s">
        <v>10</v>
      </c>
      <c r="S19" s="86"/>
      <c r="T19" s="86"/>
      <c r="U19" s="87"/>
      <c r="V19" s="85" t="s">
        <v>11</v>
      </c>
      <c r="W19" s="86"/>
      <c r="X19" s="86"/>
      <c r="Y19" s="87"/>
    </row>
    <row r="20" spans="1:25" ht="16.25" customHeight="1" x14ac:dyDescent="0.35">
      <c r="A20" s="3" t="s">
        <v>5</v>
      </c>
      <c r="B20" s="33" t="s">
        <v>6</v>
      </c>
      <c r="C20" s="33" t="s">
        <v>2</v>
      </c>
      <c r="D20" s="33" t="s">
        <v>3</v>
      </c>
      <c r="E20" s="35" t="s">
        <v>4</v>
      </c>
      <c r="F20" s="32" t="s">
        <v>6</v>
      </c>
      <c r="G20" s="33" t="s">
        <v>2</v>
      </c>
      <c r="H20" s="33" t="s">
        <v>3</v>
      </c>
      <c r="I20" s="35" t="s">
        <v>4</v>
      </c>
      <c r="J20" s="32" t="s">
        <v>6</v>
      </c>
      <c r="K20" s="33" t="s">
        <v>2</v>
      </c>
      <c r="L20" s="33" t="s">
        <v>3</v>
      </c>
      <c r="M20" s="35" t="s">
        <v>4</v>
      </c>
      <c r="N20" s="32" t="s">
        <v>6</v>
      </c>
      <c r="O20" s="33" t="s">
        <v>2</v>
      </c>
      <c r="P20" s="33" t="s">
        <v>3</v>
      </c>
      <c r="Q20" s="35" t="s">
        <v>4</v>
      </c>
      <c r="R20" s="32" t="s">
        <v>6</v>
      </c>
      <c r="S20" s="33" t="s">
        <v>2</v>
      </c>
      <c r="T20" s="33" t="s">
        <v>3</v>
      </c>
      <c r="U20" s="35" t="s">
        <v>4</v>
      </c>
      <c r="V20" s="32" t="s">
        <v>6</v>
      </c>
      <c r="W20" s="33" t="s">
        <v>2</v>
      </c>
      <c r="X20" s="33" t="s">
        <v>3</v>
      </c>
      <c r="Y20" s="35" t="s">
        <v>4</v>
      </c>
    </row>
    <row r="21" spans="1:25" s="1" customFormat="1" ht="15.5" x14ac:dyDescent="0.35">
      <c r="A21" s="4">
        <v>44795</v>
      </c>
      <c r="B21" s="5">
        <f t="shared" ref="B21:B32" si="55">SUM(F21,J21,N21,R21,V21)</f>
        <v>90</v>
      </c>
      <c r="C21" s="5">
        <f t="shared" ref="C21:C32" si="56">SUM(G21,K21,O21,S21,W21)</f>
        <v>3</v>
      </c>
      <c r="D21" s="5">
        <f t="shared" ref="D21:D32" si="57">SUM(H21,L21,P21,T21,X21)</f>
        <v>12</v>
      </c>
      <c r="E21" s="6">
        <f t="shared" ref="E21:E32" si="58">SUM(B21:D21)</f>
        <v>105</v>
      </c>
      <c r="F21" s="8">
        <v>1</v>
      </c>
      <c r="G21" s="5">
        <v>0</v>
      </c>
      <c r="H21" s="5">
        <v>0</v>
      </c>
      <c r="I21" s="6">
        <f t="shared" ref="I21:I32" si="59">SUM(F21:H21)</f>
        <v>1</v>
      </c>
      <c r="J21" s="8">
        <v>18</v>
      </c>
      <c r="K21" s="5">
        <v>0</v>
      </c>
      <c r="L21" s="5">
        <v>0</v>
      </c>
      <c r="M21" s="6">
        <f t="shared" ref="M21:M32" si="60">SUM(J21:L21)</f>
        <v>18</v>
      </c>
      <c r="N21" s="8">
        <v>4</v>
      </c>
      <c r="O21" s="5">
        <v>2</v>
      </c>
      <c r="P21" s="5">
        <v>0</v>
      </c>
      <c r="Q21" s="6">
        <f t="shared" ref="Q21:Q32" si="61">SUM(N21:P21)</f>
        <v>6</v>
      </c>
      <c r="R21" s="8">
        <v>13</v>
      </c>
      <c r="S21" s="5">
        <v>0</v>
      </c>
      <c r="T21" s="5">
        <v>7</v>
      </c>
      <c r="U21" s="6">
        <f t="shared" ref="U21:U32" si="62">SUM(R21:T21)</f>
        <v>20</v>
      </c>
      <c r="V21" s="8">
        <v>54</v>
      </c>
      <c r="W21" s="5">
        <v>1</v>
      </c>
      <c r="X21" s="5">
        <v>5</v>
      </c>
      <c r="Y21" s="6">
        <f t="shared" ref="Y21:Y32" si="63">SUM(V21:X21)</f>
        <v>60</v>
      </c>
    </row>
    <row r="22" spans="1:25" ht="15.5" x14ac:dyDescent="0.35">
      <c r="A22" s="4">
        <v>44826</v>
      </c>
      <c r="B22" s="5">
        <f t="shared" si="55"/>
        <v>81</v>
      </c>
      <c r="C22" s="5">
        <f t="shared" si="56"/>
        <v>2</v>
      </c>
      <c r="D22" s="5">
        <f t="shared" si="57"/>
        <v>3</v>
      </c>
      <c r="E22" s="6">
        <f t="shared" si="58"/>
        <v>86</v>
      </c>
      <c r="F22" s="8">
        <v>0</v>
      </c>
      <c r="G22" s="5">
        <v>0</v>
      </c>
      <c r="H22" s="5">
        <v>0</v>
      </c>
      <c r="I22" s="6">
        <f t="shared" si="59"/>
        <v>0</v>
      </c>
      <c r="J22" s="8">
        <v>8</v>
      </c>
      <c r="K22" s="5">
        <v>1</v>
      </c>
      <c r="L22" s="5">
        <v>0</v>
      </c>
      <c r="M22" s="6">
        <f t="shared" si="60"/>
        <v>9</v>
      </c>
      <c r="N22" s="8">
        <v>15</v>
      </c>
      <c r="O22" s="5">
        <v>1</v>
      </c>
      <c r="P22" s="5">
        <v>0</v>
      </c>
      <c r="Q22" s="6">
        <f t="shared" si="61"/>
        <v>16</v>
      </c>
      <c r="R22" s="8">
        <v>8</v>
      </c>
      <c r="S22" s="5">
        <v>0</v>
      </c>
      <c r="T22" s="5">
        <v>0</v>
      </c>
      <c r="U22" s="6">
        <f t="shared" si="62"/>
        <v>8</v>
      </c>
      <c r="V22" s="8">
        <v>50</v>
      </c>
      <c r="W22" s="5">
        <v>0</v>
      </c>
      <c r="X22" s="5">
        <v>3</v>
      </c>
      <c r="Y22" s="6">
        <f t="shared" si="63"/>
        <v>53</v>
      </c>
    </row>
    <row r="23" spans="1:25" ht="15.5" x14ac:dyDescent="0.35">
      <c r="A23" s="4">
        <v>44856</v>
      </c>
      <c r="B23" s="5">
        <f t="shared" si="55"/>
        <v>58</v>
      </c>
      <c r="C23" s="5">
        <f t="shared" si="56"/>
        <v>1</v>
      </c>
      <c r="D23" s="5">
        <f t="shared" si="57"/>
        <v>5</v>
      </c>
      <c r="E23" s="6">
        <f t="shared" si="58"/>
        <v>64</v>
      </c>
      <c r="F23" s="8">
        <v>0</v>
      </c>
      <c r="G23" s="5">
        <v>0</v>
      </c>
      <c r="H23" s="5">
        <v>1</v>
      </c>
      <c r="I23" s="6">
        <f t="shared" si="59"/>
        <v>1</v>
      </c>
      <c r="J23" s="8">
        <v>13</v>
      </c>
      <c r="K23" s="5">
        <v>0</v>
      </c>
      <c r="L23" s="5">
        <v>2</v>
      </c>
      <c r="M23" s="6">
        <f t="shared" si="60"/>
        <v>15</v>
      </c>
      <c r="N23" s="8">
        <v>14</v>
      </c>
      <c r="O23" s="5">
        <v>0</v>
      </c>
      <c r="P23" s="5">
        <v>0</v>
      </c>
      <c r="Q23" s="6">
        <f t="shared" si="61"/>
        <v>14</v>
      </c>
      <c r="R23" s="8">
        <v>0</v>
      </c>
      <c r="S23" s="5">
        <v>0</v>
      </c>
      <c r="T23" s="5">
        <v>0</v>
      </c>
      <c r="U23" s="6">
        <f t="shared" si="62"/>
        <v>0</v>
      </c>
      <c r="V23" s="8">
        <v>31</v>
      </c>
      <c r="W23" s="5">
        <v>1</v>
      </c>
      <c r="X23" s="5">
        <v>2</v>
      </c>
      <c r="Y23" s="6">
        <f t="shared" si="63"/>
        <v>34</v>
      </c>
    </row>
    <row r="24" spans="1:25" ht="15.5" x14ac:dyDescent="0.35">
      <c r="A24" s="4">
        <v>44887</v>
      </c>
      <c r="B24" s="5">
        <f t="shared" si="55"/>
        <v>19</v>
      </c>
      <c r="C24" s="5">
        <f t="shared" si="56"/>
        <v>1</v>
      </c>
      <c r="D24" s="5">
        <f t="shared" si="57"/>
        <v>1</v>
      </c>
      <c r="E24" s="6">
        <f t="shared" si="58"/>
        <v>21</v>
      </c>
      <c r="F24" s="8">
        <v>1</v>
      </c>
      <c r="G24" s="5">
        <v>0</v>
      </c>
      <c r="H24" s="5">
        <v>0</v>
      </c>
      <c r="I24" s="6">
        <f t="shared" si="59"/>
        <v>1</v>
      </c>
      <c r="J24" s="8">
        <v>4</v>
      </c>
      <c r="K24" s="5">
        <v>1</v>
      </c>
      <c r="L24" s="5">
        <v>1</v>
      </c>
      <c r="M24" s="6">
        <f t="shared" si="60"/>
        <v>6</v>
      </c>
      <c r="N24" s="8">
        <v>7</v>
      </c>
      <c r="O24" s="5">
        <v>0</v>
      </c>
      <c r="P24" s="5">
        <v>0</v>
      </c>
      <c r="Q24" s="6">
        <f t="shared" si="61"/>
        <v>7</v>
      </c>
      <c r="R24" s="8">
        <v>0</v>
      </c>
      <c r="S24" s="5">
        <v>0</v>
      </c>
      <c r="T24" s="5">
        <v>0</v>
      </c>
      <c r="U24" s="6">
        <f t="shared" si="62"/>
        <v>0</v>
      </c>
      <c r="V24" s="8">
        <v>7</v>
      </c>
      <c r="W24" s="5">
        <v>0</v>
      </c>
      <c r="X24" s="5">
        <v>0</v>
      </c>
      <c r="Y24" s="6">
        <f t="shared" si="63"/>
        <v>7</v>
      </c>
    </row>
    <row r="25" spans="1:25" ht="15.5" x14ac:dyDescent="0.35">
      <c r="A25" s="4">
        <v>44917</v>
      </c>
      <c r="B25" s="5">
        <f t="shared" si="55"/>
        <v>19</v>
      </c>
      <c r="C25" s="5">
        <f t="shared" si="56"/>
        <v>6</v>
      </c>
      <c r="D25" s="5">
        <f t="shared" si="57"/>
        <v>0</v>
      </c>
      <c r="E25" s="6">
        <f t="shared" si="58"/>
        <v>25</v>
      </c>
      <c r="F25" s="8">
        <v>1</v>
      </c>
      <c r="G25" s="5">
        <v>0</v>
      </c>
      <c r="H25" s="5">
        <v>0</v>
      </c>
      <c r="I25" s="6">
        <f t="shared" si="59"/>
        <v>1</v>
      </c>
      <c r="J25" s="8">
        <v>3</v>
      </c>
      <c r="K25" s="5">
        <v>2</v>
      </c>
      <c r="L25" s="5">
        <v>0</v>
      </c>
      <c r="M25" s="6">
        <f t="shared" si="60"/>
        <v>5</v>
      </c>
      <c r="N25" s="8">
        <v>3</v>
      </c>
      <c r="O25" s="5">
        <v>1</v>
      </c>
      <c r="P25" s="5">
        <v>0</v>
      </c>
      <c r="Q25" s="6">
        <f t="shared" si="61"/>
        <v>4</v>
      </c>
      <c r="R25" s="8">
        <v>0</v>
      </c>
      <c r="S25" s="5">
        <v>0</v>
      </c>
      <c r="T25" s="5">
        <v>0</v>
      </c>
      <c r="U25" s="6">
        <f t="shared" si="62"/>
        <v>0</v>
      </c>
      <c r="V25" s="8">
        <v>12</v>
      </c>
      <c r="W25" s="5">
        <v>3</v>
      </c>
      <c r="X25" s="5">
        <v>0</v>
      </c>
      <c r="Y25" s="6">
        <f t="shared" si="63"/>
        <v>15</v>
      </c>
    </row>
    <row r="26" spans="1:25" ht="15.5" x14ac:dyDescent="0.35">
      <c r="A26" s="4">
        <v>44948</v>
      </c>
      <c r="B26" s="5">
        <f t="shared" si="55"/>
        <v>12</v>
      </c>
      <c r="C26" s="5">
        <f t="shared" si="56"/>
        <v>0</v>
      </c>
      <c r="D26" s="5">
        <f t="shared" si="57"/>
        <v>0</v>
      </c>
      <c r="E26" s="6">
        <f t="shared" si="58"/>
        <v>12</v>
      </c>
      <c r="F26" s="8">
        <v>0</v>
      </c>
      <c r="G26" s="5">
        <v>0</v>
      </c>
      <c r="H26" s="5">
        <v>0</v>
      </c>
      <c r="I26" s="6">
        <f t="shared" si="59"/>
        <v>0</v>
      </c>
      <c r="J26" s="8">
        <v>3</v>
      </c>
      <c r="K26" s="5">
        <v>0</v>
      </c>
      <c r="L26" s="5">
        <v>0</v>
      </c>
      <c r="M26" s="6">
        <f t="shared" si="60"/>
        <v>3</v>
      </c>
      <c r="N26" s="8">
        <v>6</v>
      </c>
      <c r="O26" s="5">
        <v>0</v>
      </c>
      <c r="P26" s="5">
        <v>0</v>
      </c>
      <c r="Q26" s="6">
        <f t="shared" si="61"/>
        <v>6</v>
      </c>
      <c r="R26" s="8">
        <v>0</v>
      </c>
      <c r="S26" s="5">
        <v>0</v>
      </c>
      <c r="T26" s="5">
        <v>0</v>
      </c>
      <c r="U26" s="6">
        <f t="shared" si="62"/>
        <v>0</v>
      </c>
      <c r="V26" s="8">
        <v>3</v>
      </c>
      <c r="W26" s="5">
        <v>0</v>
      </c>
      <c r="X26" s="5">
        <v>0</v>
      </c>
      <c r="Y26" s="6">
        <f t="shared" si="63"/>
        <v>3</v>
      </c>
    </row>
    <row r="27" spans="1:25" ht="15.5" x14ac:dyDescent="0.35">
      <c r="A27" s="4">
        <v>44979</v>
      </c>
      <c r="B27" s="5">
        <f t="shared" si="55"/>
        <v>30</v>
      </c>
      <c r="C27" s="5">
        <f t="shared" si="56"/>
        <v>18</v>
      </c>
      <c r="D27" s="5">
        <f t="shared" si="57"/>
        <v>0</v>
      </c>
      <c r="E27" s="6">
        <f t="shared" si="58"/>
        <v>48</v>
      </c>
      <c r="F27" s="8">
        <v>0</v>
      </c>
      <c r="G27" s="5">
        <v>0</v>
      </c>
      <c r="H27" s="5">
        <v>0</v>
      </c>
      <c r="I27" s="6">
        <f t="shared" si="59"/>
        <v>0</v>
      </c>
      <c r="J27" s="8">
        <v>17</v>
      </c>
      <c r="K27" s="5">
        <v>18</v>
      </c>
      <c r="L27" s="5">
        <v>0</v>
      </c>
      <c r="M27" s="6">
        <f t="shared" si="60"/>
        <v>35</v>
      </c>
      <c r="N27" s="8">
        <v>3</v>
      </c>
      <c r="O27" s="5">
        <v>0</v>
      </c>
      <c r="P27" s="5">
        <v>0</v>
      </c>
      <c r="Q27" s="6">
        <f t="shared" si="61"/>
        <v>3</v>
      </c>
      <c r="R27" s="8">
        <v>0</v>
      </c>
      <c r="S27" s="5">
        <v>0</v>
      </c>
      <c r="T27" s="5">
        <v>0</v>
      </c>
      <c r="U27" s="6">
        <f t="shared" si="62"/>
        <v>0</v>
      </c>
      <c r="V27" s="8">
        <v>10</v>
      </c>
      <c r="W27" s="5">
        <v>0</v>
      </c>
      <c r="X27" s="5">
        <v>0</v>
      </c>
      <c r="Y27" s="6">
        <f t="shared" si="63"/>
        <v>10</v>
      </c>
    </row>
    <row r="28" spans="1:25" ht="15.5" x14ac:dyDescent="0.35">
      <c r="A28" s="4">
        <v>45007</v>
      </c>
      <c r="B28" s="5">
        <f t="shared" si="55"/>
        <v>18</v>
      </c>
      <c r="C28" s="5">
        <f t="shared" si="56"/>
        <v>0</v>
      </c>
      <c r="D28" s="5">
        <f t="shared" si="57"/>
        <v>0</v>
      </c>
      <c r="E28" s="6">
        <f t="shared" si="58"/>
        <v>18</v>
      </c>
      <c r="F28" s="8">
        <v>2</v>
      </c>
      <c r="G28" s="5">
        <v>0</v>
      </c>
      <c r="H28" s="5">
        <v>0</v>
      </c>
      <c r="I28" s="6">
        <f t="shared" si="59"/>
        <v>2</v>
      </c>
      <c r="J28" s="8">
        <v>4</v>
      </c>
      <c r="K28" s="5">
        <v>0</v>
      </c>
      <c r="L28" s="5">
        <v>0</v>
      </c>
      <c r="M28" s="6">
        <f t="shared" si="60"/>
        <v>4</v>
      </c>
      <c r="N28" s="8">
        <v>4</v>
      </c>
      <c r="O28" s="5">
        <v>0</v>
      </c>
      <c r="P28" s="5">
        <v>0</v>
      </c>
      <c r="Q28" s="6">
        <f t="shared" si="61"/>
        <v>4</v>
      </c>
      <c r="R28" s="8">
        <v>0</v>
      </c>
      <c r="S28" s="5">
        <v>0</v>
      </c>
      <c r="T28" s="5">
        <v>0</v>
      </c>
      <c r="U28" s="6">
        <f t="shared" si="62"/>
        <v>0</v>
      </c>
      <c r="V28" s="8">
        <v>8</v>
      </c>
      <c r="W28" s="5">
        <v>0</v>
      </c>
      <c r="X28" s="5">
        <v>0</v>
      </c>
      <c r="Y28" s="6">
        <f t="shared" si="63"/>
        <v>8</v>
      </c>
    </row>
    <row r="29" spans="1:25" ht="15.5" x14ac:dyDescent="0.35">
      <c r="A29" s="4">
        <v>45038</v>
      </c>
      <c r="B29" s="5">
        <f t="shared" si="55"/>
        <v>22</v>
      </c>
      <c r="C29" s="5">
        <f t="shared" si="56"/>
        <v>2</v>
      </c>
      <c r="D29" s="5">
        <f t="shared" si="57"/>
        <v>1</v>
      </c>
      <c r="E29" s="6">
        <f t="shared" si="58"/>
        <v>25</v>
      </c>
      <c r="F29" s="8">
        <v>4</v>
      </c>
      <c r="G29" s="5">
        <v>0</v>
      </c>
      <c r="H29" s="5">
        <v>0</v>
      </c>
      <c r="I29" s="6">
        <f t="shared" si="59"/>
        <v>4</v>
      </c>
      <c r="J29" s="8">
        <v>8</v>
      </c>
      <c r="K29" s="5">
        <v>2</v>
      </c>
      <c r="L29" s="5">
        <v>0</v>
      </c>
      <c r="M29" s="6">
        <f t="shared" si="60"/>
        <v>10</v>
      </c>
      <c r="N29" s="8">
        <v>5</v>
      </c>
      <c r="O29" s="5">
        <v>0</v>
      </c>
      <c r="P29" s="5">
        <v>0</v>
      </c>
      <c r="Q29" s="6">
        <f t="shared" si="61"/>
        <v>5</v>
      </c>
      <c r="R29" s="8">
        <v>0</v>
      </c>
      <c r="S29" s="5">
        <v>0</v>
      </c>
      <c r="T29" s="5">
        <v>0</v>
      </c>
      <c r="U29" s="6">
        <f t="shared" si="62"/>
        <v>0</v>
      </c>
      <c r="V29" s="8">
        <v>5</v>
      </c>
      <c r="W29" s="5">
        <v>0</v>
      </c>
      <c r="X29" s="5">
        <v>1</v>
      </c>
      <c r="Y29" s="6">
        <f t="shared" si="63"/>
        <v>6</v>
      </c>
    </row>
    <row r="30" spans="1:25" ht="15.5" x14ac:dyDescent="0.35">
      <c r="A30" s="4">
        <v>45068</v>
      </c>
      <c r="B30" s="5">
        <f t="shared" si="55"/>
        <v>12</v>
      </c>
      <c r="C30" s="5">
        <f t="shared" si="56"/>
        <v>1</v>
      </c>
      <c r="D30" s="5">
        <f t="shared" si="57"/>
        <v>1</v>
      </c>
      <c r="E30" s="6">
        <f t="shared" si="58"/>
        <v>14</v>
      </c>
      <c r="F30" s="8">
        <v>1</v>
      </c>
      <c r="G30" s="5">
        <v>0</v>
      </c>
      <c r="H30" s="5">
        <v>0</v>
      </c>
      <c r="I30" s="6">
        <f t="shared" si="59"/>
        <v>1</v>
      </c>
      <c r="J30" s="8">
        <v>2</v>
      </c>
      <c r="K30" s="5">
        <v>0</v>
      </c>
      <c r="L30" s="5">
        <v>0</v>
      </c>
      <c r="M30" s="6">
        <f t="shared" si="60"/>
        <v>2</v>
      </c>
      <c r="N30" s="8">
        <v>6</v>
      </c>
      <c r="O30" s="5">
        <v>0</v>
      </c>
      <c r="P30" s="5">
        <v>1</v>
      </c>
      <c r="Q30" s="6">
        <f t="shared" si="61"/>
        <v>7</v>
      </c>
      <c r="R30" s="8">
        <v>0</v>
      </c>
      <c r="S30" s="5">
        <v>0</v>
      </c>
      <c r="T30" s="5">
        <v>0</v>
      </c>
      <c r="U30" s="6">
        <f t="shared" si="62"/>
        <v>0</v>
      </c>
      <c r="V30" s="8">
        <v>3</v>
      </c>
      <c r="W30" s="5">
        <v>1</v>
      </c>
      <c r="X30" s="5">
        <v>0</v>
      </c>
      <c r="Y30" s="6">
        <f t="shared" si="63"/>
        <v>4</v>
      </c>
    </row>
    <row r="31" spans="1:25" ht="15.5" x14ac:dyDescent="0.35">
      <c r="A31" s="4">
        <v>45099</v>
      </c>
      <c r="B31" s="5">
        <f t="shared" si="55"/>
        <v>14</v>
      </c>
      <c r="C31" s="5">
        <f t="shared" si="56"/>
        <v>0</v>
      </c>
      <c r="D31" s="5">
        <f t="shared" si="57"/>
        <v>0</v>
      </c>
      <c r="E31" s="6">
        <f t="shared" si="58"/>
        <v>14</v>
      </c>
      <c r="F31" s="8">
        <v>5</v>
      </c>
      <c r="G31" s="5">
        <v>0</v>
      </c>
      <c r="H31" s="5">
        <v>0</v>
      </c>
      <c r="I31" s="6">
        <f t="shared" si="59"/>
        <v>5</v>
      </c>
      <c r="J31" s="8">
        <v>2</v>
      </c>
      <c r="K31" s="5">
        <v>0</v>
      </c>
      <c r="L31" s="5">
        <v>0</v>
      </c>
      <c r="M31" s="6">
        <f t="shared" si="60"/>
        <v>2</v>
      </c>
      <c r="N31" s="8">
        <v>3</v>
      </c>
      <c r="O31" s="5">
        <v>0</v>
      </c>
      <c r="P31" s="5">
        <v>0</v>
      </c>
      <c r="Q31" s="6">
        <f t="shared" si="61"/>
        <v>3</v>
      </c>
      <c r="R31" s="8">
        <v>1</v>
      </c>
      <c r="S31" s="5">
        <v>0</v>
      </c>
      <c r="T31" s="5">
        <v>0</v>
      </c>
      <c r="U31" s="6">
        <f t="shared" si="62"/>
        <v>1</v>
      </c>
      <c r="V31" s="8">
        <v>3</v>
      </c>
      <c r="W31" s="5">
        <v>0</v>
      </c>
      <c r="X31" s="5">
        <v>0</v>
      </c>
      <c r="Y31" s="6">
        <f t="shared" si="63"/>
        <v>3</v>
      </c>
    </row>
    <row r="32" spans="1:25" ht="15.5" x14ac:dyDescent="0.35">
      <c r="A32" s="4">
        <v>45129</v>
      </c>
      <c r="B32" s="5">
        <f t="shared" si="55"/>
        <v>23</v>
      </c>
      <c r="C32" s="5">
        <f t="shared" si="56"/>
        <v>0</v>
      </c>
      <c r="D32" s="5">
        <f t="shared" si="57"/>
        <v>2</v>
      </c>
      <c r="E32" s="6">
        <f t="shared" si="58"/>
        <v>25</v>
      </c>
      <c r="F32" s="8">
        <v>4</v>
      </c>
      <c r="G32" s="5">
        <v>0</v>
      </c>
      <c r="H32" s="5">
        <v>0</v>
      </c>
      <c r="I32" s="6">
        <f t="shared" si="59"/>
        <v>4</v>
      </c>
      <c r="J32" s="8">
        <v>5</v>
      </c>
      <c r="K32" s="5">
        <v>0</v>
      </c>
      <c r="L32" s="5">
        <v>2</v>
      </c>
      <c r="M32" s="6">
        <f t="shared" si="60"/>
        <v>7</v>
      </c>
      <c r="N32" s="8">
        <v>6</v>
      </c>
      <c r="O32" s="5">
        <v>0</v>
      </c>
      <c r="P32" s="5">
        <v>0</v>
      </c>
      <c r="Q32" s="6">
        <f t="shared" si="61"/>
        <v>6</v>
      </c>
      <c r="R32" s="8">
        <v>1</v>
      </c>
      <c r="S32" s="5">
        <v>0</v>
      </c>
      <c r="T32" s="5">
        <v>0</v>
      </c>
      <c r="U32" s="6">
        <f t="shared" si="62"/>
        <v>1</v>
      </c>
      <c r="V32" s="8">
        <v>7</v>
      </c>
      <c r="W32" s="5">
        <v>0</v>
      </c>
      <c r="X32" s="5">
        <v>0</v>
      </c>
      <c r="Y32" s="6">
        <f t="shared" si="63"/>
        <v>7</v>
      </c>
    </row>
    <row r="33" spans="1:25" ht="15.5" x14ac:dyDescent="0.35">
      <c r="A33" s="4">
        <v>45160</v>
      </c>
      <c r="B33" s="5">
        <f t="shared" ref="B33" si="64">SUM(F33,J33,N33,R33,V33)</f>
        <v>13</v>
      </c>
      <c r="C33" s="5">
        <f t="shared" ref="C33" si="65">SUM(G33,K33,O33,S33,W33)</f>
        <v>0</v>
      </c>
      <c r="D33" s="5">
        <f t="shared" ref="D33" si="66">SUM(H33,L33,P33,T33,X33)</f>
        <v>0</v>
      </c>
      <c r="E33" s="6">
        <f t="shared" ref="E33" si="67">SUM(B33:D33)</f>
        <v>13</v>
      </c>
      <c r="F33" s="8">
        <v>3</v>
      </c>
      <c r="G33" s="5">
        <v>0</v>
      </c>
      <c r="H33" s="5">
        <v>0</v>
      </c>
      <c r="I33" s="6">
        <f t="shared" ref="I33" si="68">SUM(F33:H33)</f>
        <v>3</v>
      </c>
      <c r="J33" s="8">
        <v>2</v>
      </c>
      <c r="K33" s="5">
        <v>0</v>
      </c>
      <c r="L33" s="5">
        <v>0</v>
      </c>
      <c r="M33" s="6">
        <f t="shared" ref="M33" si="69">SUM(J33:L33)</f>
        <v>2</v>
      </c>
      <c r="N33" s="8">
        <v>3</v>
      </c>
      <c r="O33" s="5">
        <v>0</v>
      </c>
      <c r="P33" s="5">
        <v>0</v>
      </c>
      <c r="Q33" s="6">
        <f t="shared" ref="Q33" si="70">SUM(N33:P33)</f>
        <v>3</v>
      </c>
      <c r="R33" s="8">
        <v>1</v>
      </c>
      <c r="S33" s="5">
        <v>0</v>
      </c>
      <c r="T33" s="5">
        <v>0</v>
      </c>
      <c r="U33" s="6">
        <f t="shared" ref="U33" si="71">SUM(R33:T33)</f>
        <v>1</v>
      </c>
      <c r="V33" s="8">
        <v>4</v>
      </c>
      <c r="W33" s="5">
        <v>0</v>
      </c>
      <c r="X33" s="5">
        <v>0</v>
      </c>
      <c r="Y33" s="6">
        <f>SUM(V33:X33)</f>
        <v>4</v>
      </c>
    </row>
    <row r="34" spans="1:25" ht="16" thickBot="1" x14ac:dyDescent="0.4">
      <c r="A34" s="9"/>
      <c r="B34" s="10"/>
      <c r="C34" s="10"/>
      <c r="D34" s="10"/>
      <c r="E34" s="11"/>
      <c r="F34" s="10"/>
      <c r="G34" s="10"/>
      <c r="H34" s="10"/>
      <c r="I34" s="11"/>
      <c r="J34" s="10"/>
      <c r="K34" s="10"/>
      <c r="L34" s="10"/>
      <c r="M34" s="11"/>
      <c r="N34" s="10"/>
      <c r="O34" s="10"/>
      <c r="P34" s="10"/>
      <c r="Q34" s="11"/>
      <c r="R34" s="10"/>
      <c r="S34" s="10"/>
      <c r="T34" s="10"/>
      <c r="U34" s="11"/>
      <c r="V34" s="12"/>
      <c r="W34" s="12"/>
      <c r="X34" s="12"/>
      <c r="Y34" s="25"/>
    </row>
    <row r="35" spans="1:25" ht="16" thickBot="1" x14ac:dyDescent="0.4">
      <c r="A35" s="82" t="s">
        <v>25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4"/>
    </row>
    <row r="36" spans="1:25" ht="15.5" x14ac:dyDescent="0.35">
      <c r="A36" s="78" t="s">
        <v>4</v>
      </c>
      <c r="B36" s="78"/>
      <c r="C36" s="78"/>
      <c r="D36" s="78"/>
      <c r="E36" s="79"/>
      <c r="F36" s="78" t="s">
        <v>7</v>
      </c>
      <c r="G36" s="78"/>
      <c r="H36" s="78"/>
      <c r="I36" s="79"/>
      <c r="J36" s="78" t="s">
        <v>8</v>
      </c>
      <c r="K36" s="78"/>
      <c r="L36" s="78"/>
      <c r="M36" s="79"/>
      <c r="N36" s="78" t="s">
        <v>9</v>
      </c>
      <c r="O36" s="78"/>
      <c r="P36" s="78"/>
      <c r="Q36" s="79"/>
      <c r="R36" s="78" t="s">
        <v>10</v>
      </c>
      <c r="S36" s="78"/>
      <c r="T36" s="78"/>
      <c r="U36" s="79"/>
      <c r="V36" s="81" t="s">
        <v>11</v>
      </c>
      <c r="W36" s="78"/>
      <c r="X36" s="78"/>
      <c r="Y36" s="79"/>
    </row>
    <row r="37" spans="1:25" ht="15.5" x14ac:dyDescent="0.35">
      <c r="A37" s="3" t="s">
        <v>5</v>
      </c>
      <c r="B37" s="33" t="s">
        <v>6</v>
      </c>
      <c r="C37" s="33" t="s">
        <v>2</v>
      </c>
      <c r="D37" s="33" t="s">
        <v>3</v>
      </c>
      <c r="E37" s="35" t="s">
        <v>4</v>
      </c>
      <c r="F37" s="33" t="s">
        <v>6</v>
      </c>
      <c r="G37" s="33" t="s">
        <v>2</v>
      </c>
      <c r="H37" s="33" t="s">
        <v>3</v>
      </c>
      <c r="I37" s="35" t="s">
        <v>4</v>
      </c>
      <c r="J37" s="33" t="s">
        <v>6</v>
      </c>
      <c r="K37" s="33" t="s">
        <v>2</v>
      </c>
      <c r="L37" s="33" t="s">
        <v>3</v>
      </c>
      <c r="M37" s="35" t="s">
        <v>4</v>
      </c>
      <c r="N37" s="33" t="s">
        <v>6</v>
      </c>
      <c r="O37" s="33" t="s">
        <v>2</v>
      </c>
      <c r="P37" s="33" t="s">
        <v>3</v>
      </c>
      <c r="Q37" s="35" t="s">
        <v>4</v>
      </c>
      <c r="R37" s="33" t="s">
        <v>6</v>
      </c>
      <c r="S37" s="33" t="s">
        <v>2</v>
      </c>
      <c r="T37" s="33" t="s">
        <v>3</v>
      </c>
      <c r="U37" s="35" t="s">
        <v>4</v>
      </c>
      <c r="V37" s="32" t="s">
        <v>6</v>
      </c>
      <c r="W37" s="33" t="s">
        <v>2</v>
      </c>
      <c r="X37" s="33" t="s">
        <v>3</v>
      </c>
      <c r="Y37" s="35" t="s">
        <v>4</v>
      </c>
    </row>
    <row r="38" spans="1:25" ht="15.5" x14ac:dyDescent="0.35">
      <c r="A38" s="4">
        <v>44795</v>
      </c>
      <c r="B38" s="5">
        <f t="shared" ref="B38:B49" si="72">SUM(F38,J38,N38,R38,V38)</f>
        <v>0</v>
      </c>
      <c r="C38" s="5">
        <f t="shared" ref="C38:C49" si="73">SUM(G38,K38,O38,S38,W38)</f>
        <v>0</v>
      </c>
      <c r="D38" s="5">
        <f t="shared" ref="D38:D49" si="74">SUM(H38,L38,P38,T38,X38)</f>
        <v>0</v>
      </c>
      <c r="E38" s="6">
        <f t="shared" ref="E38:E49" si="75">SUM(B38:D38)</f>
        <v>0</v>
      </c>
      <c r="F38" s="5">
        <v>0</v>
      </c>
      <c r="G38" s="5">
        <v>0</v>
      </c>
      <c r="H38" s="5">
        <v>0</v>
      </c>
      <c r="I38" s="6">
        <f t="shared" ref="I38:I49" si="76">SUM(F38:H38)</f>
        <v>0</v>
      </c>
      <c r="J38" s="5">
        <v>0</v>
      </c>
      <c r="K38" s="5">
        <v>0</v>
      </c>
      <c r="L38" s="5">
        <v>0</v>
      </c>
      <c r="M38" s="6">
        <f t="shared" ref="M38:M49" si="77">SUM(J38:L38)</f>
        <v>0</v>
      </c>
      <c r="N38" s="5">
        <v>0</v>
      </c>
      <c r="O38" s="5">
        <v>0</v>
      </c>
      <c r="P38" s="5">
        <v>0</v>
      </c>
      <c r="Q38" s="6">
        <f t="shared" ref="Q38:Q49" si="78">SUM(N38:P38)</f>
        <v>0</v>
      </c>
      <c r="R38" s="5">
        <v>0</v>
      </c>
      <c r="S38" s="5">
        <v>0</v>
      </c>
      <c r="T38" s="5">
        <v>0</v>
      </c>
      <c r="U38" s="6">
        <f t="shared" ref="U38:U49" si="79">SUM(R38:T38)</f>
        <v>0</v>
      </c>
      <c r="V38" s="8">
        <v>0</v>
      </c>
      <c r="W38" s="5">
        <v>0</v>
      </c>
      <c r="X38" s="5">
        <v>0</v>
      </c>
      <c r="Y38" s="6">
        <f t="shared" ref="Y38:Y49" si="80">SUM(V38:X38)</f>
        <v>0</v>
      </c>
    </row>
    <row r="39" spans="1:25" s="1" customFormat="1" ht="15.5" x14ac:dyDescent="0.35">
      <c r="A39" s="4">
        <v>44826</v>
      </c>
      <c r="B39" s="5">
        <f t="shared" si="72"/>
        <v>6</v>
      </c>
      <c r="C39" s="5">
        <f t="shared" si="73"/>
        <v>0</v>
      </c>
      <c r="D39" s="5">
        <f t="shared" si="74"/>
        <v>1</v>
      </c>
      <c r="E39" s="6">
        <f t="shared" si="75"/>
        <v>7</v>
      </c>
      <c r="F39" s="5">
        <v>0</v>
      </c>
      <c r="G39" s="5">
        <v>0</v>
      </c>
      <c r="H39" s="5">
        <v>0</v>
      </c>
      <c r="I39" s="6">
        <f t="shared" si="76"/>
        <v>0</v>
      </c>
      <c r="J39" s="5">
        <v>0</v>
      </c>
      <c r="K39" s="5">
        <v>0</v>
      </c>
      <c r="L39" s="5">
        <v>0</v>
      </c>
      <c r="M39" s="6">
        <f t="shared" si="77"/>
        <v>0</v>
      </c>
      <c r="N39" s="5">
        <v>0</v>
      </c>
      <c r="O39" s="5">
        <v>0</v>
      </c>
      <c r="P39" s="5">
        <v>0</v>
      </c>
      <c r="Q39" s="6">
        <f t="shared" si="78"/>
        <v>0</v>
      </c>
      <c r="R39" s="5">
        <v>6</v>
      </c>
      <c r="S39" s="5">
        <v>0</v>
      </c>
      <c r="T39" s="5">
        <v>1</v>
      </c>
      <c r="U39" s="6">
        <f t="shared" si="79"/>
        <v>7</v>
      </c>
      <c r="V39" s="8">
        <v>0</v>
      </c>
      <c r="W39" s="5">
        <v>0</v>
      </c>
      <c r="X39" s="5">
        <v>0</v>
      </c>
      <c r="Y39" s="6">
        <f t="shared" si="80"/>
        <v>0</v>
      </c>
    </row>
    <row r="40" spans="1:25" ht="15.5" x14ac:dyDescent="0.35">
      <c r="A40" s="4">
        <v>44856</v>
      </c>
      <c r="B40" s="5">
        <f t="shared" si="72"/>
        <v>16</v>
      </c>
      <c r="C40" s="5">
        <f t="shared" si="73"/>
        <v>3</v>
      </c>
      <c r="D40" s="5">
        <f t="shared" si="74"/>
        <v>0</v>
      </c>
      <c r="E40" s="6">
        <f t="shared" si="75"/>
        <v>19</v>
      </c>
      <c r="F40" s="5">
        <v>2</v>
      </c>
      <c r="G40" s="5">
        <v>0</v>
      </c>
      <c r="H40" s="5">
        <v>0</v>
      </c>
      <c r="I40" s="6">
        <f t="shared" si="76"/>
        <v>2</v>
      </c>
      <c r="J40" s="5">
        <v>0</v>
      </c>
      <c r="K40" s="5">
        <v>0</v>
      </c>
      <c r="L40" s="5">
        <v>0</v>
      </c>
      <c r="M40" s="6">
        <f t="shared" si="77"/>
        <v>0</v>
      </c>
      <c r="N40" s="5">
        <v>2</v>
      </c>
      <c r="O40" s="5">
        <v>0</v>
      </c>
      <c r="P40" s="5">
        <v>0</v>
      </c>
      <c r="Q40" s="6">
        <f t="shared" si="78"/>
        <v>2</v>
      </c>
      <c r="R40" s="5">
        <v>2</v>
      </c>
      <c r="S40" s="5">
        <v>0</v>
      </c>
      <c r="T40" s="5">
        <v>0</v>
      </c>
      <c r="U40" s="6">
        <f t="shared" si="79"/>
        <v>2</v>
      </c>
      <c r="V40" s="8">
        <v>10</v>
      </c>
      <c r="W40" s="5">
        <v>3</v>
      </c>
      <c r="X40" s="5">
        <v>0</v>
      </c>
      <c r="Y40" s="6">
        <f t="shared" si="80"/>
        <v>13</v>
      </c>
    </row>
    <row r="41" spans="1:25" ht="15.5" x14ac:dyDescent="0.35">
      <c r="A41" s="4">
        <v>44887</v>
      </c>
      <c r="B41" s="5">
        <f t="shared" si="72"/>
        <v>0</v>
      </c>
      <c r="C41" s="5">
        <f t="shared" si="73"/>
        <v>0</v>
      </c>
      <c r="D41" s="5">
        <f t="shared" si="74"/>
        <v>0</v>
      </c>
      <c r="E41" s="6">
        <f t="shared" si="75"/>
        <v>0</v>
      </c>
      <c r="F41" s="5">
        <v>0</v>
      </c>
      <c r="G41" s="5">
        <v>0</v>
      </c>
      <c r="H41" s="5">
        <v>0</v>
      </c>
      <c r="I41" s="6">
        <f t="shared" si="76"/>
        <v>0</v>
      </c>
      <c r="J41" s="5">
        <v>0</v>
      </c>
      <c r="K41" s="5">
        <v>0</v>
      </c>
      <c r="L41" s="5">
        <v>0</v>
      </c>
      <c r="M41" s="6">
        <f t="shared" si="77"/>
        <v>0</v>
      </c>
      <c r="N41" s="5">
        <v>0</v>
      </c>
      <c r="O41" s="5">
        <v>0</v>
      </c>
      <c r="P41" s="5">
        <v>0</v>
      </c>
      <c r="Q41" s="6">
        <f t="shared" si="78"/>
        <v>0</v>
      </c>
      <c r="R41" s="5">
        <v>0</v>
      </c>
      <c r="S41" s="5">
        <v>0</v>
      </c>
      <c r="T41" s="5">
        <v>0</v>
      </c>
      <c r="U41" s="6">
        <f t="shared" si="79"/>
        <v>0</v>
      </c>
      <c r="V41" s="8">
        <v>0</v>
      </c>
      <c r="W41" s="5">
        <v>0</v>
      </c>
      <c r="X41" s="5">
        <v>0</v>
      </c>
      <c r="Y41" s="6">
        <f t="shared" si="80"/>
        <v>0</v>
      </c>
    </row>
    <row r="42" spans="1:25" ht="15.5" x14ac:dyDescent="0.35">
      <c r="A42" s="4">
        <v>44917</v>
      </c>
      <c r="B42" s="5">
        <f t="shared" si="72"/>
        <v>1</v>
      </c>
      <c r="C42" s="5">
        <f t="shared" si="73"/>
        <v>0</v>
      </c>
      <c r="D42" s="5">
        <f t="shared" si="74"/>
        <v>1</v>
      </c>
      <c r="E42" s="6">
        <f t="shared" si="75"/>
        <v>2</v>
      </c>
      <c r="F42" s="5">
        <v>0</v>
      </c>
      <c r="G42" s="5">
        <v>0</v>
      </c>
      <c r="H42" s="5">
        <v>0</v>
      </c>
      <c r="I42" s="6">
        <f t="shared" si="76"/>
        <v>0</v>
      </c>
      <c r="J42" s="5">
        <v>0</v>
      </c>
      <c r="K42" s="5">
        <v>0</v>
      </c>
      <c r="L42" s="5">
        <v>0</v>
      </c>
      <c r="M42" s="6">
        <f t="shared" si="77"/>
        <v>0</v>
      </c>
      <c r="N42" s="5">
        <v>1</v>
      </c>
      <c r="O42" s="5">
        <v>0</v>
      </c>
      <c r="P42" s="5">
        <v>1</v>
      </c>
      <c r="Q42" s="6">
        <f t="shared" si="78"/>
        <v>2</v>
      </c>
      <c r="R42" s="5">
        <v>0</v>
      </c>
      <c r="S42" s="5">
        <v>0</v>
      </c>
      <c r="T42" s="5">
        <v>0</v>
      </c>
      <c r="U42" s="6">
        <f t="shared" si="79"/>
        <v>0</v>
      </c>
      <c r="V42" s="8">
        <v>0</v>
      </c>
      <c r="W42" s="5">
        <v>0</v>
      </c>
      <c r="X42" s="5">
        <v>0</v>
      </c>
      <c r="Y42" s="6">
        <f t="shared" si="80"/>
        <v>0</v>
      </c>
    </row>
    <row r="43" spans="1:25" ht="15.5" x14ac:dyDescent="0.35">
      <c r="A43" s="4">
        <v>44948</v>
      </c>
      <c r="B43" s="5">
        <f t="shared" si="72"/>
        <v>4</v>
      </c>
      <c r="C43" s="5">
        <f t="shared" si="73"/>
        <v>0</v>
      </c>
      <c r="D43" s="5">
        <f t="shared" si="74"/>
        <v>0</v>
      </c>
      <c r="E43" s="6">
        <f t="shared" si="75"/>
        <v>4</v>
      </c>
      <c r="F43" s="5">
        <v>0</v>
      </c>
      <c r="G43" s="5">
        <v>0</v>
      </c>
      <c r="H43" s="5">
        <v>0</v>
      </c>
      <c r="I43" s="6">
        <f t="shared" si="76"/>
        <v>0</v>
      </c>
      <c r="J43" s="5">
        <v>0</v>
      </c>
      <c r="K43" s="5">
        <v>0</v>
      </c>
      <c r="L43" s="5">
        <v>0</v>
      </c>
      <c r="M43" s="6">
        <f t="shared" si="77"/>
        <v>0</v>
      </c>
      <c r="N43" s="5">
        <v>1</v>
      </c>
      <c r="O43" s="5">
        <v>0</v>
      </c>
      <c r="P43" s="5">
        <v>0</v>
      </c>
      <c r="Q43" s="6">
        <f t="shared" si="78"/>
        <v>1</v>
      </c>
      <c r="R43" s="5">
        <v>2</v>
      </c>
      <c r="S43" s="5">
        <v>0</v>
      </c>
      <c r="T43" s="5">
        <v>0</v>
      </c>
      <c r="U43" s="6">
        <f t="shared" si="79"/>
        <v>2</v>
      </c>
      <c r="V43" s="8">
        <v>1</v>
      </c>
      <c r="W43" s="5">
        <v>0</v>
      </c>
      <c r="X43" s="5">
        <v>0</v>
      </c>
      <c r="Y43" s="6">
        <f t="shared" si="80"/>
        <v>1</v>
      </c>
    </row>
    <row r="44" spans="1:25" ht="15.5" x14ac:dyDescent="0.35">
      <c r="A44" s="4">
        <v>44979</v>
      </c>
      <c r="B44" s="5">
        <f t="shared" si="72"/>
        <v>1</v>
      </c>
      <c r="C44" s="5">
        <f t="shared" si="73"/>
        <v>0</v>
      </c>
      <c r="D44" s="5">
        <f t="shared" si="74"/>
        <v>0</v>
      </c>
      <c r="E44" s="6">
        <f t="shared" si="75"/>
        <v>1</v>
      </c>
      <c r="F44" s="5">
        <v>0</v>
      </c>
      <c r="G44" s="5">
        <v>0</v>
      </c>
      <c r="H44" s="5">
        <v>0</v>
      </c>
      <c r="I44" s="6">
        <f t="shared" si="76"/>
        <v>0</v>
      </c>
      <c r="J44" s="5">
        <v>0</v>
      </c>
      <c r="K44" s="5">
        <v>0</v>
      </c>
      <c r="L44" s="5">
        <v>0</v>
      </c>
      <c r="M44" s="6">
        <f t="shared" si="77"/>
        <v>0</v>
      </c>
      <c r="N44" s="5">
        <v>1</v>
      </c>
      <c r="O44" s="5">
        <v>0</v>
      </c>
      <c r="P44" s="5">
        <v>0</v>
      </c>
      <c r="Q44" s="6">
        <f t="shared" si="78"/>
        <v>1</v>
      </c>
      <c r="R44" s="5">
        <v>0</v>
      </c>
      <c r="S44" s="5">
        <v>0</v>
      </c>
      <c r="T44" s="5">
        <v>0</v>
      </c>
      <c r="U44" s="6">
        <f t="shared" si="79"/>
        <v>0</v>
      </c>
      <c r="V44" s="8">
        <v>0</v>
      </c>
      <c r="W44" s="5">
        <v>0</v>
      </c>
      <c r="X44" s="5">
        <v>0</v>
      </c>
      <c r="Y44" s="6">
        <f t="shared" si="80"/>
        <v>0</v>
      </c>
    </row>
    <row r="45" spans="1:25" ht="15.5" x14ac:dyDescent="0.35">
      <c r="A45" s="4">
        <v>45007</v>
      </c>
      <c r="B45" s="5">
        <f t="shared" si="72"/>
        <v>1</v>
      </c>
      <c r="C45" s="5">
        <f t="shared" si="73"/>
        <v>0</v>
      </c>
      <c r="D45" s="5">
        <f t="shared" si="74"/>
        <v>0</v>
      </c>
      <c r="E45" s="6">
        <f t="shared" si="75"/>
        <v>1</v>
      </c>
      <c r="F45" s="5">
        <v>0</v>
      </c>
      <c r="G45" s="5">
        <v>0</v>
      </c>
      <c r="H45" s="5">
        <v>0</v>
      </c>
      <c r="I45" s="6">
        <f t="shared" si="76"/>
        <v>0</v>
      </c>
      <c r="J45" s="5">
        <v>0</v>
      </c>
      <c r="K45" s="5">
        <v>0</v>
      </c>
      <c r="L45" s="5">
        <v>0</v>
      </c>
      <c r="M45" s="6">
        <f t="shared" si="77"/>
        <v>0</v>
      </c>
      <c r="N45" s="5">
        <v>1</v>
      </c>
      <c r="O45" s="5">
        <v>0</v>
      </c>
      <c r="P45" s="5">
        <v>0</v>
      </c>
      <c r="Q45" s="6">
        <f t="shared" si="78"/>
        <v>1</v>
      </c>
      <c r="R45" s="5">
        <v>0</v>
      </c>
      <c r="S45" s="5">
        <v>0</v>
      </c>
      <c r="T45" s="5">
        <v>0</v>
      </c>
      <c r="U45" s="6">
        <f t="shared" si="79"/>
        <v>0</v>
      </c>
      <c r="V45" s="8">
        <v>0</v>
      </c>
      <c r="W45" s="5">
        <v>0</v>
      </c>
      <c r="X45" s="5">
        <v>0</v>
      </c>
      <c r="Y45" s="6">
        <f t="shared" si="80"/>
        <v>0</v>
      </c>
    </row>
    <row r="46" spans="1:25" ht="15.5" x14ac:dyDescent="0.35">
      <c r="A46" s="4">
        <v>45038</v>
      </c>
      <c r="B46" s="5">
        <f t="shared" si="72"/>
        <v>1</v>
      </c>
      <c r="C46" s="5">
        <f t="shared" si="73"/>
        <v>0</v>
      </c>
      <c r="D46" s="5">
        <f t="shared" si="74"/>
        <v>0</v>
      </c>
      <c r="E46" s="6">
        <f t="shared" si="75"/>
        <v>1</v>
      </c>
      <c r="F46" s="5">
        <v>0</v>
      </c>
      <c r="G46" s="5">
        <v>0</v>
      </c>
      <c r="H46" s="5">
        <v>0</v>
      </c>
      <c r="I46" s="6">
        <f t="shared" si="76"/>
        <v>0</v>
      </c>
      <c r="J46" s="5">
        <v>0</v>
      </c>
      <c r="K46" s="5">
        <v>0</v>
      </c>
      <c r="L46" s="5">
        <v>0</v>
      </c>
      <c r="M46" s="6">
        <f t="shared" si="77"/>
        <v>0</v>
      </c>
      <c r="N46" s="5">
        <v>1</v>
      </c>
      <c r="O46" s="5">
        <v>0</v>
      </c>
      <c r="P46" s="5">
        <v>0</v>
      </c>
      <c r="Q46" s="6">
        <f t="shared" si="78"/>
        <v>1</v>
      </c>
      <c r="R46" s="5">
        <v>0</v>
      </c>
      <c r="S46" s="5">
        <v>0</v>
      </c>
      <c r="T46" s="5">
        <v>0</v>
      </c>
      <c r="U46" s="6">
        <f t="shared" si="79"/>
        <v>0</v>
      </c>
      <c r="V46" s="8">
        <v>0</v>
      </c>
      <c r="W46" s="5">
        <v>0</v>
      </c>
      <c r="X46" s="5">
        <v>0</v>
      </c>
      <c r="Y46" s="6">
        <f t="shared" si="80"/>
        <v>0</v>
      </c>
    </row>
    <row r="47" spans="1:25" ht="15.5" x14ac:dyDescent="0.35">
      <c r="A47" s="4">
        <v>45068</v>
      </c>
      <c r="B47" s="5">
        <f t="shared" si="72"/>
        <v>0</v>
      </c>
      <c r="C47" s="5">
        <f t="shared" si="73"/>
        <v>0</v>
      </c>
      <c r="D47" s="5">
        <f t="shared" si="74"/>
        <v>0</v>
      </c>
      <c r="E47" s="6">
        <f t="shared" si="75"/>
        <v>0</v>
      </c>
      <c r="F47" s="5">
        <v>0</v>
      </c>
      <c r="G47" s="5">
        <v>0</v>
      </c>
      <c r="H47" s="5">
        <v>0</v>
      </c>
      <c r="I47" s="6">
        <f t="shared" si="76"/>
        <v>0</v>
      </c>
      <c r="J47" s="5">
        <v>0</v>
      </c>
      <c r="K47" s="5">
        <v>0</v>
      </c>
      <c r="L47" s="5">
        <v>0</v>
      </c>
      <c r="M47" s="6">
        <f t="shared" si="77"/>
        <v>0</v>
      </c>
      <c r="N47" s="5">
        <v>0</v>
      </c>
      <c r="O47" s="5">
        <v>0</v>
      </c>
      <c r="P47" s="5">
        <v>0</v>
      </c>
      <c r="Q47" s="6">
        <f t="shared" si="78"/>
        <v>0</v>
      </c>
      <c r="R47" s="5">
        <v>0</v>
      </c>
      <c r="S47" s="5">
        <v>0</v>
      </c>
      <c r="T47" s="5">
        <v>0</v>
      </c>
      <c r="U47" s="6">
        <f t="shared" si="79"/>
        <v>0</v>
      </c>
      <c r="V47" s="8">
        <v>0</v>
      </c>
      <c r="W47" s="5">
        <v>0</v>
      </c>
      <c r="X47" s="5">
        <v>0</v>
      </c>
      <c r="Y47" s="6">
        <f t="shared" si="80"/>
        <v>0</v>
      </c>
    </row>
    <row r="48" spans="1:25" ht="15.5" x14ac:dyDescent="0.35">
      <c r="A48" s="4">
        <v>45099</v>
      </c>
      <c r="B48" s="5">
        <f t="shared" si="72"/>
        <v>0</v>
      </c>
      <c r="C48" s="5">
        <f t="shared" si="73"/>
        <v>0</v>
      </c>
      <c r="D48" s="5">
        <f t="shared" si="74"/>
        <v>0</v>
      </c>
      <c r="E48" s="6">
        <f t="shared" si="75"/>
        <v>0</v>
      </c>
      <c r="F48" s="5">
        <v>0</v>
      </c>
      <c r="G48" s="5">
        <v>0</v>
      </c>
      <c r="H48" s="5">
        <v>0</v>
      </c>
      <c r="I48" s="6">
        <f t="shared" si="76"/>
        <v>0</v>
      </c>
      <c r="J48" s="5">
        <v>0</v>
      </c>
      <c r="K48" s="5">
        <v>0</v>
      </c>
      <c r="L48" s="5">
        <v>0</v>
      </c>
      <c r="M48" s="6">
        <f t="shared" si="77"/>
        <v>0</v>
      </c>
      <c r="N48" s="5">
        <v>0</v>
      </c>
      <c r="O48" s="5">
        <v>0</v>
      </c>
      <c r="P48" s="5">
        <v>0</v>
      </c>
      <c r="Q48" s="6">
        <f t="shared" si="78"/>
        <v>0</v>
      </c>
      <c r="R48" s="5">
        <v>0</v>
      </c>
      <c r="S48" s="5">
        <v>0</v>
      </c>
      <c r="T48" s="5">
        <v>0</v>
      </c>
      <c r="U48" s="6">
        <f t="shared" si="79"/>
        <v>0</v>
      </c>
      <c r="V48" s="8">
        <v>0</v>
      </c>
      <c r="W48" s="5">
        <v>0</v>
      </c>
      <c r="X48" s="5">
        <v>0</v>
      </c>
      <c r="Y48" s="6">
        <f t="shared" si="80"/>
        <v>0</v>
      </c>
    </row>
    <row r="49" spans="1:25" ht="15.5" x14ac:dyDescent="0.35">
      <c r="A49" s="4">
        <v>45129</v>
      </c>
      <c r="B49" s="5">
        <f t="shared" si="72"/>
        <v>0</v>
      </c>
      <c r="C49" s="5">
        <f t="shared" si="73"/>
        <v>0</v>
      </c>
      <c r="D49" s="5">
        <f t="shared" si="74"/>
        <v>0</v>
      </c>
      <c r="E49" s="6">
        <f t="shared" si="75"/>
        <v>0</v>
      </c>
      <c r="F49" s="5">
        <v>0</v>
      </c>
      <c r="G49" s="5">
        <v>0</v>
      </c>
      <c r="H49" s="5">
        <v>0</v>
      </c>
      <c r="I49" s="6">
        <f t="shared" si="76"/>
        <v>0</v>
      </c>
      <c r="J49" s="5">
        <v>0</v>
      </c>
      <c r="K49" s="5">
        <v>0</v>
      </c>
      <c r="L49" s="5">
        <v>0</v>
      </c>
      <c r="M49" s="6">
        <f t="shared" si="77"/>
        <v>0</v>
      </c>
      <c r="N49" s="5">
        <v>0</v>
      </c>
      <c r="O49" s="5">
        <v>0</v>
      </c>
      <c r="P49" s="5">
        <v>0</v>
      </c>
      <c r="Q49" s="6">
        <f t="shared" si="78"/>
        <v>0</v>
      </c>
      <c r="R49" s="5">
        <v>0</v>
      </c>
      <c r="S49" s="5">
        <v>0</v>
      </c>
      <c r="T49" s="5">
        <v>0</v>
      </c>
      <c r="U49" s="6">
        <f t="shared" si="79"/>
        <v>0</v>
      </c>
      <c r="V49" s="8">
        <v>0</v>
      </c>
      <c r="W49" s="5">
        <v>0</v>
      </c>
      <c r="X49" s="5">
        <v>0</v>
      </c>
      <c r="Y49" s="6">
        <f t="shared" si="80"/>
        <v>0</v>
      </c>
    </row>
    <row r="50" spans="1:25" ht="15.5" x14ac:dyDescent="0.35">
      <c r="A50" s="4">
        <v>45160</v>
      </c>
      <c r="B50" s="5">
        <f t="shared" ref="B50" si="81">SUM(F50,J50,N50,R50,V50)</f>
        <v>0</v>
      </c>
      <c r="C50" s="5">
        <f t="shared" ref="C50" si="82">SUM(G50,K50,O50,S50,W50)</f>
        <v>0</v>
      </c>
      <c r="D50" s="5">
        <f t="shared" ref="D50" si="83">SUM(H50,L50,P50,T50,X50)</f>
        <v>0</v>
      </c>
      <c r="E50" s="6">
        <f t="shared" ref="E50" si="84">SUM(B50:D50)</f>
        <v>0</v>
      </c>
      <c r="F50" s="5">
        <v>0</v>
      </c>
      <c r="G50" s="5">
        <v>0</v>
      </c>
      <c r="H50" s="5">
        <v>0</v>
      </c>
      <c r="I50" s="6">
        <f t="shared" ref="I50" si="85">SUM(F50:H50)</f>
        <v>0</v>
      </c>
      <c r="J50" s="5">
        <v>0</v>
      </c>
      <c r="K50" s="5">
        <v>0</v>
      </c>
      <c r="L50" s="5">
        <v>0</v>
      </c>
      <c r="M50" s="6">
        <f t="shared" ref="M50" si="86">SUM(J50:L50)</f>
        <v>0</v>
      </c>
      <c r="N50" s="5">
        <v>0</v>
      </c>
      <c r="O50" s="5">
        <v>0</v>
      </c>
      <c r="P50" s="5">
        <v>0</v>
      </c>
      <c r="Q50" s="6">
        <f t="shared" ref="Q50" si="87">SUM(N50:P50)</f>
        <v>0</v>
      </c>
      <c r="R50" s="5">
        <v>0</v>
      </c>
      <c r="S50" s="5">
        <v>0</v>
      </c>
      <c r="T50" s="5">
        <v>0</v>
      </c>
      <c r="U50" s="6">
        <f t="shared" ref="U50" si="88">SUM(R50:T50)</f>
        <v>0</v>
      </c>
      <c r="V50" s="8">
        <v>0</v>
      </c>
      <c r="W50" s="5">
        <v>0</v>
      </c>
      <c r="X50" s="5">
        <v>0</v>
      </c>
      <c r="Y50" s="6">
        <f t="shared" ref="Y50" si="89">SUM(V50:X50)</f>
        <v>0</v>
      </c>
    </row>
    <row r="51" spans="1:25" ht="16" thickBot="1" x14ac:dyDescent="0.4">
      <c r="A51" s="9"/>
      <c r="B51" s="10"/>
      <c r="C51" s="10"/>
      <c r="D51" s="10"/>
      <c r="E51" s="11"/>
      <c r="F51" s="10"/>
      <c r="G51" s="10"/>
      <c r="H51" s="10"/>
      <c r="I51" s="11"/>
      <c r="J51" s="10"/>
      <c r="K51" s="10"/>
      <c r="L51" s="10"/>
      <c r="M51" s="11"/>
      <c r="N51" s="10"/>
      <c r="O51" s="10"/>
      <c r="P51" s="10"/>
      <c r="Q51" s="11"/>
      <c r="R51" s="10"/>
      <c r="S51" s="10"/>
      <c r="T51" s="10"/>
      <c r="U51" s="11"/>
      <c r="V51" s="10"/>
      <c r="W51" s="10"/>
      <c r="X51" s="10"/>
      <c r="Y51" s="25"/>
    </row>
    <row r="52" spans="1:25" ht="16" thickBot="1" x14ac:dyDescent="0.4">
      <c r="A52" s="82" t="s">
        <v>26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4"/>
    </row>
    <row r="53" spans="1:25" ht="15.5" x14ac:dyDescent="0.35">
      <c r="A53" s="78" t="s">
        <v>4</v>
      </c>
      <c r="B53" s="78"/>
      <c r="C53" s="78"/>
      <c r="D53" s="78"/>
      <c r="E53" s="79"/>
      <c r="F53" s="78" t="s">
        <v>7</v>
      </c>
      <c r="G53" s="78"/>
      <c r="H53" s="78"/>
      <c r="I53" s="79"/>
      <c r="J53" s="78" t="s">
        <v>8</v>
      </c>
      <c r="K53" s="78"/>
      <c r="L53" s="78"/>
      <c r="M53" s="79"/>
      <c r="N53" s="78" t="s">
        <v>9</v>
      </c>
      <c r="O53" s="78"/>
      <c r="P53" s="78"/>
      <c r="Q53" s="79"/>
      <c r="R53" s="78" t="s">
        <v>10</v>
      </c>
      <c r="S53" s="78"/>
      <c r="T53" s="78"/>
      <c r="U53" s="79"/>
      <c r="V53" s="81" t="s">
        <v>11</v>
      </c>
      <c r="W53" s="78"/>
      <c r="X53" s="78"/>
      <c r="Y53" s="79"/>
    </row>
    <row r="54" spans="1:25" ht="15.5" x14ac:dyDescent="0.35">
      <c r="A54" s="3" t="s">
        <v>5</v>
      </c>
      <c r="B54" s="33" t="s">
        <v>6</v>
      </c>
      <c r="C54" s="33" t="s">
        <v>2</v>
      </c>
      <c r="D54" s="33" t="s">
        <v>3</v>
      </c>
      <c r="E54" s="35" t="s">
        <v>4</v>
      </c>
      <c r="F54" s="33" t="s">
        <v>6</v>
      </c>
      <c r="G54" s="33" t="s">
        <v>2</v>
      </c>
      <c r="H54" s="33" t="s">
        <v>3</v>
      </c>
      <c r="I54" s="35" t="s">
        <v>4</v>
      </c>
      <c r="J54" s="33" t="s">
        <v>6</v>
      </c>
      <c r="K54" s="33" t="s">
        <v>2</v>
      </c>
      <c r="L54" s="33" t="s">
        <v>3</v>
      </c>
      <c r="M54" s="35" t="s">
        <v>4</v>
      </c>
      <c r="N54" s="33" t="s">
        <v>6</v>
      </c>
      <c r="O54" s="33" t="s">
        <v>2</v>
      </c>
      <c r="P54" s="33" t="s">
        <v>3</v>
      </c>
      <c r="Q54" s="35" t="s">
        <v>4</v>
      </c>
      <c r="R54" s="33" t="s">
        <v>6</v>
      </c>
      <c r="S54" s="33" t="s">
        <v>2</v>
      </c>
      <c r="T54" s="33" t="s">
        <v>3</v>
      </c>
      <c r="U54" s="35" t="s">
        <v>4</v>
      </c>
      <c r="V54" s="32" t="s">
        <v>6</v>
      </c>
      <c r="W54" s="33" t="s">
        <v>2</v>
      </c>
      <c r="X54" s="33" t="s">
        <v>3</v>
      </c>
      <c r="Y54" s="35" t="s">
        <v>4</v>
      </c>
    </row>
    <row r="55" spans="1:25" ht="15.5" x14ac:dyDescent="0.35">
      <c r="A55" s="4">
        <v>44795</v>
      </c>
      <c r="B55" s="5">
        <f t="shared" ref="B55:B66" si="90">SUM(F55,J55,N55,R55,V55)</f>
        <v>18</v>
      </c>
      <c r="C55" s="5">
        <f t="shared" ref="C55:C66" si="91">SUM(G55,K55,O55,S55,W55)</f>
        <v>0</v>
      </c>
      <c r="D55" s="5">
        <f t="shared" ref="D55:D66" si="92">SUM(H55,L55,P55,T55,X55)</f>
        <v>0</v>
      </c>
      <c r="E55" s="6">
        <f t="shared" ref="E55:E66" si="93">SUM(B55:D55)</f>
        <v>18</v>
      </c>
      <c r="F55" s="5">
        <v>0</v>
      </c>
      <c r="G55" s="5">
        <v>0</v>
      </c>
      <c r="H55" s="5">
        <v>0</v>
      </c>
      <c r="I55" s="6">
        <f t="shared" ref="I55:I66" si="94">SUM(F55:H55)</f>
        <v>0</v>
      </c>
      <c r="J55" s="5">
        <v>0</v>
      </c>
      <c r="K55" s="5">
        <v>0</v>
      </c>
      <c r="L55" s="5">
        <v>0</v>
      </c>
      <c r="M55" s="6">
        <f t="shared" ref="M55:M66" si="95">SUM(J55:L55)</f>
        <v>0</v>
      </c>
      <c r="N55" s="5">
        <v>0</v>
      </c>
      <c r="O55" s="5">
        <v>0</v>
      </c>
      <c r="P55" s="5">
        <v>0</v>
      </c>
      <c r="Q55" s="6">
        <f t="shared" ref="Q55:Q66" si="96">SUM(N55:P55)</f>
        <v>0</v>
      </c>
      <c r="R55" s="5">
        <v>8</v>
      </c>
      <c r="S55" s="5">
        <v>0</v>
      </c>
      <c r="T55" s="5">
        <v>0</v>
      </c>
      <c r="U55" s="6">
        <f t="shared" ref="U55:U66" si="97">SUM(R55:T55)</f>
        <v>8</v>
      </c>
      <c r="V55" s="8">
        <v>10</v>
      </c>
      <c r="W55" s="5">
        <v>0</v>
      </c>
      <c r="X55" s="5">
        <v>0</v>
      </c>
      <c r="Y55" s="6">
        <f t="shared" ref="Y55:Y66" si="98">SUM(V55:X55)</f>
        <v>10</v>
      </c>
    </row>
    <row r="56" spans="1:25" ht="15.5" x14ac:dyDescent="0.35">
      <c r="A56" s="4">
        <v>44826</v>
      </c>
      <c r="B56" s="5">
        <f t="shared" si="90"/>
        <v>22</v>
      </c>
      <c r="C56" s="5">
        <f t="shared" si="91"/>
        <v>0</v>
      </c>
      <c r="D56" s="5">
        <f t="shared" si="92"/>
        <v>4</v>
      </c>
      <c r="E56" s="6">
        <f t="shared" si="93"/>
        <v>26</v>
      </c>
      <c r="F56" s="5">
        <v>0</v>
      </c>
      <c r="G56" s="5">
        <v>0</v>
      </c>
      <c r="H56" s="5">
        <v>0</v>
      </c>
      <c r="I56" s="6">
        <f t="shared" si="94"/>
        <v>0</v>
      </c>
      <c r="J56" s="5">
        <v>0</v>
      </c>
      <c r="K56" s="5">
        <v>0</v>
      </c>
      <c r="L56" s="5">
        <v>0</v>
      </c>
      <c r="M56" s="6">
        <f t="shared" si="95"/>
        <v>0</v>
      </c>
      <c r="N56" s="5">
        <v>0</v>
      </c>
      <c r="O56" s="5">
        <v>0</v>
      </c>
      <c r="P56" s="5">
        <v>0</v>
      </c>
      <c r="Q56" s="6">
        <f t="shared" si="96"/>
        <v>0</v>
      </c>
      <c r="R56" s="5">
        <v>2</v>
      </c>
      <c r="S56" s="5">
        <v>0</v>
      </c>
      <c r="T56" s="5">
        <v>0</v>
      </c>
      <c r="U56" s="6">
        <f t="shared" si="97"/>
        <v>2</v>
      </c>
      <c r="V56" s="8">
        <v>20</v>
      </c>
      <c r="W56" s="5">
        <v>0</v>
      </c>
      <c r="X56" s="5">
        <v>4</v>
      </c>
      <c r="Y56" s="6">
        <f t="shared" si="98"/>
        <v>24</v>
      </c>
    </row>
    <row r="57" spans="1:25" ht="15.5" x14ac:dyDescent="0.35">
      <c r="A57" s="4">
        <v>44856</v>
      </c>
      <c r="B57" s="5">
        <f t="shared" si="90"/>
        <v>4</v>
      </c>
      <c r="C57" s="5">
        <f t="shared" si="91"/>
        <v>0</v>
      </c>
      <c r="D57" s="5">
        <f t="shared" si="92"/>
        <v>0</v>
      </c>
      <c r="E57" s="6">
        <f t="shared" si="93"/>
        <v>4</v>
      </c>
      <c r="F57" s="5">
        <v>0</v>
      </c>
      <c r="G57" s="5">
        <v>0</v>
      </c>
      <c r="H57" s="5">
        <v>0</v>
      </c>
      <c r="I57" s="6">
        <f t="shared" si="94"/>
        <v>0</v>
      </c>
      <c r="J57" s="5">
        <v>0</v>
      </c>
      <c r="K57" s="5">
        <v>0</v>
      </c>
      <c r="L57" s="5">
        <v>0</v>
      </c>
      <c r="M57" s="6">
        <f t="shared" si="95"/>
        <v>0</v>
      </c>
      <c r="N57" s="5">
        <v>0</v>
      </c>
      <c r="O57" s="5">
        <v>0</v>
      </c>
      <c r="P57" s="5">
        <v>0</v>
      </c>
      <c r="Q57" s="6">
        <f t="shared" si="96"/>
        <v>0</v>
      </c>
      <c r="R57" s="5">
        <v>0</v>
      </c>
      <c r="S57" s="5">
        <v>0</v>
      </c>
      <c r="T57" s="5">
        <v>0</v>
      </c>
      <c r="U57" s="6">
        <f t="shared" si="97"/>
        <v>0</v>
      </c>
      <c r="V57" s="8">
        <v>4</v>
      </c>
      <c r="W57" s="5">
        <v>0</v>
      </c>
      <c r="X57" s="5">
        <v>0</v>
      </c>
      <c r="Y57" s="6">
        <f t="shared" si="98"/>
        <v>4</v>
      </c>
    </row>
    <row r="58" spans="1:25" ht="15.5" x14ac:dyDescent="0.35">
      <c r="A58" s="4">
        <v>44887</v>
      </c>
      <c r="B58" s="5">
        <f t="shared" si="90"/>
        <v>2</v>
      </c>
      <c r="C58" s="5">
        <f t="shared" si="91"/>
        <v>0</v>
      </c>
      <c r="D58" s="5">
        <f t="shared" si="92"/>
        <v>0</v>
      </c>
      <c r="E58" s="6">
        <f t="shared" si="93"/>
        <v>2</v>
      </c>
      <c r="F58" s="5">
        <v>0</v>
      </c>
      <c r="G58" s="5">
        <v>0</v>
      </c>
      <c r="H58" s="5">
        <v>0</v>
      </c>
      <c r="I58" s="6">
        <f t="shared" si="94"/>
        <v>0</v>
      </c>
      <c r="J58" s="5">
        <v>0</v>
      </c>
      <c r="K58" s="5">
        <v>0</v>
      </c>
      <c r="L58" s="5">
        <v>0</v>
      </c>
      <c r="M58" s="6">
        <f t="shared" si="95"/>
        <v>0</v>
      </c>
      <c r="N58" s="5">
        <v>0</v>
      </c>
      <c r="O58" s="5">
        <v>0</v>
      </c>
      <c r="P58" s="5">
        <v>0</v>
      </c>
      <c r="Q58" s="6">
        <f t="shared" si="96"/>
        <v>0</v>
      </c>
      <c r="R58" s="5">
        <v>0</v>
      </c>
      <c r="S58" s="5">
        <v>0</v>
      </c>
      <c r="T58" s="5">
        <v>0</v>
      </c>
      <c r="U58" s="6">
        <f t="shared" si="97"/>
        <v>0</v>
      </c>
      <c r="V58" s="8">
        <v>2</v>
      </c>
      <c r="W58" s="5">
        <v>0</v>
      </c>
      <c r="X58" s="5">
        <v>0</v>
      </c>
      <c r="Y58" s="6">
        <f t="shared" si="98"/>
        <v>2</v>
      </c>
    </row>
    <row r="59" spans="1:25" ht="15.5" x14ac:dyDescent="0.35">
      <c r="A59" s="4">
        <v>44917</v>
      </c>
      <c r="B59" s="5">
        <f t="shared" si="90"/>
        <v>2</v>
      </c>
      <c r="C59" s="5">
        <f t="shared" si="91"/>
        <v>0</v>
      </c>
      <c r="D59" s="5">
        <f t="shared" si="92"/>
        <v>0</v>
      </c>
      <c r="E59" s="6">
        <f t="shared" si="93"/>
        <v>2</v>
      </c>
      <c r="F59" s="5">
        <v>0</v>
      </c>
      <c r="G59" s="5">
        <v>0</v>
      </c>
      <c r="H59" s="5">
        <v>0</v>
      </c>
      <c r="I59" s="6">
        <f t="shared" si="94"/>
        <v>0</v>
      </c>
      <c r="J59" s="5">
        <v>0</v>
      </c>
      <c r="K59" s="5">
        <v>0</v>
      </c>
      <c r="L59" s="5">
        <v>0</v>
      </c>
      <c r="M59" s="6">
        <f t="shared" si="95"/>
        <v>0</v>
      </c>
      <c r="N59" s="5">
        <v>0</v>
      </c>
      <c r="O59" s="5">
        <v>0</v>
      </c>
      <c r="P59" s="5">
        <v>0</v>
      </c>
      <c r="Q59" s="6">
        <f t="shared" si="96"/>
        <v>0</v>
      </c>
      <c r="R59" s="5">
        <v>0</v>
      </c>
      <c r="S59" s="5">
        <v>0</v>
      </c>
      <c r="T59" s="5">
        <v>0</v>
      </c>
      <c r="U59" s="6">
        <f t="shared" si="97"/>
        <v>0</v>
      </c>
      <c r="V59" s="8">
        <v>2</v>
      </c>
      <c r="W59" s="5">
        <v>0</v>
      </c>
      <c r="X59" s="5">
        <v>0</v>
      </c>
      <c r="Y59" s="6">
        <f t="shared" si="98"/>
        <v>2</v>
      </c>
    </row>
    <row r="60" spans="1:25" ht="15.5" x14ac:dyDescent="0.35">
      <c r="A60" s="4">
        <v>44948</v>
      </c>
      <c r="B60" s="5">
        <f t="shared" si="90"/>
        <v>0</v>
      </c>
      <c r="C60" s="5">
        <f t="shared" si="91"/>
        <v>0</v>
      </c>
      <c r="D60" s="5">
        <f t="shared" si="92"/>
        <v>0</v>
      </c>
      <c r="E60" s="6">
        <f t="shared" si="93"/>
        <v>0</v>
      </c>
      <c r="F60" s="5">
        <v>0</v>
      </c>
      <c r="G60" s="5">
        <v>0</v>
      </c>
      <c r="H60" s="5">
        <v>0</v>
      </c>
      <c r="I60" s="6">
        <f t="shared" si="94"/>
        <v>0</v>
      </c>
      <c r="J60" s="5">
        <v>0</v>
      </c>
      <c r="K60" s="5">
        <v>0</v>
      </c>
      <c r="L60" s="5">
        <v>0</v>
      </c>
      <c r="M60" s="6">
        <f t="shared" si="95"/>
        <v>0</v>
      </c>
      <c r="N60" s="5">
        <v>0</v>
      </c>
      <c r="O60" s="5">
        <v>0</v>
      </c>
      <c r="P60" s="5">
        <v>0</v>
      </c>
      <c r="Q60" s="6">
        <f t="shared" si="96"/>
        <v>0</v>
      </c>
      <c r="R60" s="5">
        <v>0</v>
      </c>
      <c r="S60" s="5">
        <v>0</v>
      </c>
      <c r="T60" s="5">
        <v>0</v>
      </c>
      <c r="U60" s="6">
        <f t="shared" si="97"/>
        <v>0</v>
      </c>
      <c r="V60" s="8">
        <v>0</v>
      </c>
      <c r="W60" s="5">
        <v>0</v>
      </c>
      <c r="X60" s="5">
        <v>0</v>
      </c>
      <c r="Y60" s="6">
        <f t="shared" si="98"/>
        <v>0</v>
      </c>
    </row>
    <row r="61" spans="1:25" ht="15.5" x14ac:dyDescent="0.35">
      <c r="A61" s="4">
        <v>44979</v>
      </c>
      <c r="B61" s="5">
        <f t="shared" si="90"/>
        <v>1</v>
      </c>
      <c r="C61" s="5">
        <f t="shared" si="91"/>
        <v>0</v>
      </c>
      <c r="D61" s="5">
        <f t="shared" si="92"/>
        <v>0</v>
      </c>
      <c r="E61" s="6">
        <f t="shared" si="93"/>
        <v>1</v>
      </c>
      <c r="F61" s="5">
        <v>0</v>
      </c>
      <c r="G61" s="5">
        <v>0</v>
      </c>
      <c r="H61" s="5">
        <v>0</v>
      </c>
      <c r="I61" s="6">
        <f t="shared" si="94"/>
        <v>0</v>
      </c>
      <c r="J61" s="5">
        <v>0</v>
      </c>
      <c r="K61" s="5">
        <v>0</v>
      </c>
      <c r="L61" s="5">
        <v>0</v>
      </c>
      <c r="M61" s="6">
        <f t="shared" si="95"/>
        <v>0</v>
      </c>
      <c r="N61" s="5">
        <v>0</v>
      </c>
      <c r="O61" s="5">
        <v>0</v>
      </c>
      <c r="P61" s="5">
        <v>0</v>
      </c>
      <c r="Q61" s="6">
        <f t="shared" si="96"/>
        <v>0</v>
      </c>
      <c r="R61" s="5">
        <v>0</v>
      </c>
      <c r="S61" s="5">
        <v>0</v>
      </c>
      <c r="T61" s="5">
        <v>0</v>
      </c>
      <c r="U61" s="6">
        <f t="shared" si="97"/>
        <v>0</v>
      </c>
      <c r="V61" s="8">
        <v>1</v>
      </c>
      <c r="W61" s="5">
        <v>0</v>
      </c>
      <c r="X61" s="5">
        <v>0</v>
      </c>
      <c r="Y61" s="6">
        <f t="shared" si="98"/>
        <v>1</v>
      </c>
    </row>
    <row r="62" spans="1:25" ht="15.5" x14ac:dyDescent="0.35">
      <c r="A62" s="4">
        <v>45007</v>
      </c>
      <c r="B62" s="5">
        <f t="shared" si="90"/>
        <v>0</v>
      </c>
      <c r="C62" s="5">
        <f t="shared" si="91"/>
        <v>0</v>
      </c>
      <c r="D62" s="5">
        <f t="shared" si="92"/>
        <v>0</v>
      </c>
      <c r="E62" s="6">
        <f t="shared" si="93"/>
        <v>0</v>
      </c>
      <c r="F62" s="5">
        <v>0</v>
      </c>
      <c r="G62" s="5">
        <v>0</v>
      </c>
      <c r="H62" s="5">
        <v>0</v>
      </c>
      <c r="I62" s="6">
        <f t="shared" si="94"/>
        <v>0</v>
      </c>
      <c r="J62" s="5">
        <v>0</v>
      </c>
      <c r="K62" s="5">
        <v>0</v>
      </c>
      <c r="L62" s="5">
        <v>0</v>
      </c>
      <c r="M62" s="6">
        <f t="shared" si="95"/>
        <v>0</v>
      </c>
      <c r="N62" s="5">
        <v>0</v>
      </c>
      <c r="O62" s="5">
        <v>0</v>
      </c>
      <c r="P62" s="5">
        <v>0</v>
      </c>
      <c r="Q62" s="6">
        <f t="shared" si="96"/>
        <v>0</v>
      </c>
      <c r="R62" s="5">
        <v>0</v>
      </c>
      <c r="S62" s="5">
        <v>0</v>
      </c>
      <c r="T62" s="5">
        <v>0</v>
      </c>
      <c r="U62" s="6">
        <f t="shared" si="97"/>
        <v>0</v>
      </c>
      <c r="V62" s="8">
        <v>0</v>
      </c>
      <c r="W62" s="5">
        <v>0</v>
      </c>
      <c r="X62" s="5">
        <v>0</v>
      </c>
      <c r="Y62" s="6">
        <f t="shared" si="98"/>
        <v>0</v>
      </c>
    </row>
    <row r="63" spans="1:25" ht="15.5" x14ac:dyDescent="0.35">
      <c r="A63" s="4">
        <v>45038</v>
      </c>
      <c r="B63" s="5">
        <f t="shared" si="90"/>
        <v>0</v>
      </c>
      <c r="C63" s="5">
        <f t="shared" si="91"/>
        <v>0</v>
      </c>
      <c r="D63" s="5">
        <f t="shared" si="92"/>
        <v>0</v>
      </c>
      <c r="E63" s="6">
        <f t="shared" si="93"/>
        <v>0</v>
      </c>
      <c r="F63" s="5">
        <v>0</v>
      </c>
      <c r="G63" s="5">
        <v>0</v>
      </c>
      <c r="H63" s="5">
        <v>0</v>
      </c>
      <c r="I63" s="6">
        <f t="shared" si="94"/>
        <v>0</v>
      </c>
      <c r="J63" s="5">
        <v>0</v>
      </c>
      <c r="K63" s="5">
        <v>0</v>
      </c>
      <c r="L63" s="5">
        <v>0</v>
      </c>
      <c r="M63" s="6">
        <f t="shared" si="95"/>
        <v>0</v>
      </c>
      <c r="N63" s="5">
        <v>0</v>
      </c>
      <c r="O63" s="5">
        <v>0</v>
      </c>
      <c r="P63" s="5">
        <v>0</v>
      </c>
      <c r="Q63" s="6">
        <f t="shared" si="96"/>
        <v>0</v>
      </c>
      <c r="R63" s="5">
        <v>0</v>
      </c>
      <c r="S63" s="5">
        <v>0</v>
      </c>
      <c r="T63" s="5">
        <v>0</v>
      </c>
      <c r="U63" s="6">
        <f t="shared" si="97"/>
        <v>0</v>
      </c>
      <c r="V63" s="8">
        <v>0</v>
      </c>
      <c r="W63" s="5">
        <v>0</v>
      </c>
      <c r="X63" s="5">
        <v>0</v>
      </c>
      <c r="Y63" s="6">
        <f t="shared" si="98"/>
        <v>0</v>
      </c>
    </row>
    <row r="64" spans="1:25" ht="15.5" x14ac:dyDescent="0.35">
      <c r="A64" s="4">
        <v>45068</v>
      </c>
      <c r="B64" s="5">
        <f t="shared" si="90"/>
        <v>0</v>
      </c>
      <c r="C64" s="5">
        <f t="shared" si="91"/>
        <v>0</v>
      </c>
      <c r="D64" s="5">
        <f t="shared" si="92"/>
        <v>0</v>
      </c>
      <c r="E64" s="6">
        <f t="shared" si="93"/>
        <v>0</v>
      </c>
      <c r="F64" s="5">
        <v>0</v>
      </c>
      <c r="G64" s="5">
        <v>0</v>
      </c>
      <c r="H64" s="5">
        <v>0</v>
      </c>
      <c r="I64" s="6">
        <f t="shared" si="94"/>
        <v>0</v>
      </c>
      <c r="J64" s="5">
        <v>0</v>
      </c>
      <c r="K64" s="5">
        <v>0</v>
      </c>
      <c r="L64" s="5">
        <v>0</v>
      </c>
      <c r="M64" s="6">
        <f t="shared" si="95"/>
        <v>0</v>
      </c>
      <c r="N64" s="5">
        <v>0</v>
      </c>
      <c r="O64" s="5">
        <v>0</v>
      </c>
      <c r="P64" s="5">
        <v>0</v>
      </c>
      <c r="Q64" s="6">
        <f t="shared" si="96"/>
        <v>0</v>
      </c>
      <c r="R64" s="5">
        <v>0</v>
      </c>
      <c r="S64" s="5">
        <v>0</v>
      </c>
      <c r="T64" s="5">
        <v>0</v>
      </c>
      <c r="U64" s="6">
        <f t="shared" si="97"/>
        <v>0</v>
      </c>
      <c r="V64" s="8">
        <v>0</v>
      </c>
      <c r="W64" s="5">
        <v>0</v>
      </c>
      <c r="X64" s="5">
        <v>0</v>
      </c>
      <c r="Y64" s="6">
        <f t="shared" si="98"/>
        <v>0</v>
      </c>
    </row>
    <row r="65" spans="1:25" ht="15.5" x14ac:dyDescent="0.35">
      <c r="A65" s="4">
        <v>45099</v>
      </c>
      <c r="B65" s="5">
        <f t="shared" si="90"/>
        <v>0</v>
      </c>
      <c r="C65" s="5">
        <f t="shared" si="91"/>
        <v>0</v>
      </c>
      <c r="D65" s="5">
        <f t="shared" si="92"/>
        <v>0</v>
      </c>
      <c r="E65" s="6">
        <f t="shared" si="93"/>
        <v>0</v>
      </c>
      <c r="F65" s="5">
        <v>0</v>
      </c>
      <c r="G65" s="5">
        <v>0</v>
      </c>
      <c r="H65" s="5">
        <v>0</v>
      </c>
      <c r="I65" s="6">
        <f t="shared" si="94"/>
        <v>0</v>
      </c>
      <c r="J65" s="5">
        <v>0</v>
      </c>
      <c r="K65" s="5">
        <v>0</v>
      </c>
      <c r="L65" s="5">
        <v>0</v>
      </c>
      <c r="M65" s="6">
        <f t="shared" si="95"/>
        <v>0</v>
      </c>
      <c r="N65" s="5">
        <v>0</v>
      </c>
      <c r="O65" s="5">
        <v>0</v>
      </c>
      <c r="P65" s="5">
        <v>0</v>
      </c>
      <c r="Q65" s="6">
        <f t="shared" si="96"/>
        <v>0</v>
      </c>
      <c r="R65" s="5">
        <v>0</v>
      </c>
      <c r="S65" s="5">
        <v>0</v>
      </c>
      <c r="T65" s="5">
        <v>0</v>
      </c>
      <c r="U65" s="6">
        <f t="shared" si="97"/>
        <v>0</v>
      </c>
      <c r="V65" s="8">
        <v>0</v>
      </c>
      <c r="W65" s="5">
        <v>0</v>
      </c>
      <c r="X65" s="5">
        <v>0</v>
      </c>
      <c r="Y65" s="6">
        <f t="shared" si="98"/>
        <v>0</v>
      </c>
    </row>
    <row r="66" spans="1:25" ht="15.5" x14ac:dyDescent="0.35">
      <c r="A66" s="4">
        <v>45129</v>
      </c>
      <c r="B66" s="5">
        <f t="shared" si="90"/>
        <v>8</v>
      </c>
      <c r="C66" s="5">
        <f t="shared" si="91"/>
        <v>0</v>
      </c>
      <c r="D66" s="5">
        <f t="shared" si="92"/>
        <v>0</v>
      </c>
      <c r="E66" s="6">
        <f t="shared" si="93"/>
        <v>8</v>
      </c>
      <c r="F66" s="5">
        <v>0</v>
      </c>
      <c r="G66" s="5">
        <v>0</v>
      </c>
      <c r="H66" s="5">
        <v>0</v>
      </c>
      <c r="I66" s="6">
        <f t="shared" si="94"/>
        <v>0</v>
      </c>
      <c r="J66" s="5">
        <v>0</v>
      </c>
      <c r="K66" s="5">
        <v>0</v>
      </c>
      <c r="L66" s="5">
        <v>0</v>
      </c>
      <c r="M66" s="6">
        <f t="shared" si="95"/>
        <v>0</v>
      </c>
      <c r="N66" s="5">
        <v>0</v>
      </c>
      <c r="O66" s="5">
        <v>0</v>
      </c>
      <c r="P66" s="5">
        <v>0</v>
      </c>
      <c r="Q66" s="6">
        <f t="shared" si="96"/>
        <v>0</v>
      </c>
      <c r="R66" s="5">
        <v>0</v>
      </c>
      <c r="S66" s="5">
        <v>0</v>
      </c>
      <c r="T66" s="5">
        <v>0</v>
      </c>
      <c r="U66" s="6">
        <f t="shared" si="97"/>
        <v>0</v>
      </c>
      <c r="V66" s="8">
        <v>8</v>
      </c>
      <c r="W66" s="5">
        <v>0</v>
      </c>
      <c r="X66" s="5">
        <v>0</v>
      </c>
      <c r="Y66" s="6">
        <f t="shared" si="98"/>
        <v>8</v>
      </c>
    </row>
    <row r="67" spans="1:25" ht="15.5" x14ac:dyDescent="0.35">
      <c r="A67" s="4">
        <v>45160</v>
      </c>
      <c r="B67" s="5">
        <f t="shared" ref="B67:D67" si="99">SUM(F67,J67,N67,R67,V67)</f>
        <v>0</v>
      </c>
      <c r="C67" s="5">
        <f t="shared" si="99"/>
        <v>0</v>
      </c>
      <c r="D67" s="5">
        <f t="shared" si="99"/>
        <v>0</v>
      </c>
      <c r="E67" s="6">
        <f t="shared" ref="E67" si="100">SUM(B67:D67)</f>
        <v>0</v>
      </c>
      <c r="F67" s="5">
        <v>0</v>
      </c>
      <c r="G67" s="5">
        <v>0</v>
      </c>
      <c r="H67" s="5">
        <v>0</v>
      </c>
      <c r="I67" s="6">
        <f t="shared" ref="I67" si="101">SUM(F67:H67)</f>
        <v>0</v>
      </c>
      <c r="J67" s="5">
        <v>0</v>
      </c>
      <c r="K67" s="5">
        <v>0</v>
      </c>
      <c r="L67" s="5">
        <v>0</v>
      </c>
      <c r="M67" s="6">
        <f t="shared" ref="M67" si="102">SUM(J67:L67)</f>
        <v>0</v>
      </c>
      <c r="N67" s="5">
        <v>0</v>
      </c>
      <c r="O67" s="5">
        <v>0</v>
      </c>
      <c r="P67" s="5">
        <v>0</v>
      </c>
      <c r="Q67" s="6">
        <f t="shared" ref="Q67" si="103">SUM(N67:P67)</f>
        <v>0</v>
      </c>
      <c r="R67" s="5">
        <v>0</v>
      </c>
      <c r="S67" s="5">
        <v>0</v>
      </c>
      <c r="T67" s="5">
        <v>0</v>
      </c>
      <c r="U67" s="6">
        <f t="shared" ref="U67" si="104">SUM(R67:T67)</f>
        <v>0</v>
      </c>
      <c r="V67" s="8">
        <v>0</v>
      </c>
      <c r="W67" s="5">
        <v>0</v>
      </c>
      <c r="X67" s="5">
        <v>0</v>
      </c>
      <c r="Y67" s="6">
        <f t="shared" ref="Y67" si="105">SUM(V67:X67)</f>
        <v>0</v>
      </c>
    </row>
    <row r="68" spans="1:25" ht="15.5" x14ac:dyDescent="0.35">
      <c r="A68" s="9"/>
      <c r="B68" s="10"/>
      <c r="C68" s="10"/>
      <c r="D68" s="10"/>
      <c r="E68" s="11"/>
      <c r="F68" s="10"/>
      <c r="G68" s="10"/>
      <c r="H68" s="10"/>
      <c r="I68" s="11"/>
      <c r="J68" s="10"/>
      <c r="K68" s="10"/>
      <c r="L68" s="10"/>
      <c r="M68" s="11"/>
      <c r="N68" s="10"/>
      <c r="O68" s="10"/>
      <c r="P68" s="10"/>
      <c r="Q68" s="11"/>
      <c r="R68" s="10"/>
      <c r="S68" s="10"/>
      <c r="T68" s="10"/>
      <c r="U68" s="11"/>
      <c r="V68" s="10"/>
      <c r="W68" s="10"/>
      <c r="X68" s="10"/>
      <c r="Y68" s="24"/>
    </row>
    <row r="69" spans="1:25" ht="15.5" x14ac:dyDescent="0.35">
      <c r="A69" s="9"/>
      <c r="B69" s="10"/>
      <c r="C69" s="10"/>
      <c r="D69" s="10"/>
      <c r="E69" s="11"/>
      <c r="F69" s="10"/>
      <c r="G69" s="10"/>
      <c r="H69" s="10"/>
      <c r="I69" s="11"/>
      <c r="J69" s="10"/>
      <c r="K69" s="10"/>
      <c r="L69" s="10"/>
      <c r="M69" s="11"/>
      <c r="N69" s="10"/>
      <c r="O69" s="10"/>
      <c r="P69" s="10"/>
      <c r="Q69" s="11"/>
      <c r="R69" s="10"/>
      <c r="S69" s="10"/>
      <c r="T69" s="10"/>
      <c r="U69" s="11"/>
      <c r="V69" s="10"/>
      <c r="W69" s="10"/>
      <c r="X69" s="10"/>
    </row>
    <row r="70" spans="1:25" ht="15.5" x14ac:dyDescent="0.35">
      <c r="A70" s="9"/>
      <c r="B70" s="10"/>
      <c r="C70" s="10"/>
      <c r="D70" s="10"/>
      <c r="E70" s="11"/>
      <c r="F70" s="10"/>
      <c r="G70" s="10"/>
      <c r="H70" s="10"/>
      <c r="I70" s="11"/>
      <c r="J70" s="10"/>
      <c r="K70" s="10"/>
      <c r="L70" s="10"/>
      <c r="M70" s="11"/>
      <c r="N70" s="10"/>
      <c r="O70" s="10"/>
      <c r="P70" s="10"/>
      <c r="Q70" s="11"/>
      <c r="R70" s="10"/>
      <c r="S70" s="10"/>
      <c r="T70" s="10"/>
      <c r="U70" s="11"/>
      <c r="V70" s="10"/>
      <c r="W70" s="10"/>
      <c r="X70" s="10"/>
    </row>
    <row r="71" spans="1:25" ht="15.5" x14ac:dyDescent="0.35">
      <c r="A71" s="9"/>
      <c r="B71" s="10"/>
      <c r="C71" s="10"/>
      <c r="D71" s="10"/>
      <c r="E71" s="11"/>
      <c r="F71" s="10"/>
      <c r="G71" s="10"/>
      <c r="H71" s="10"/>
      <c r="I71" s="11"/>
      <c r="J71" s="10"/>
      <c r="K71" s="10"/>
      <c r="L71" s="10"/>
      <c r="M71" s="11"/>
      <c r="N71" s="10"/>
      <c r="O71" s="10"/>
      <c r="P71" s="10"/>
      <c r="Q71" s="11"/>
      <c r="R71" s="10"/>
      <c r="S71" s="10"/>
      <c r="T71" s="10"/>
      <c r="U71" s="11"/>
      <c r="V71" s="10"/>
      <c r="W71" s="10"/>
      <c r="X71" s="10"/>
    </row>
    <row r="72" spans="1:25" ht="15.5" x14ac:dyDescent="0.35">
      <c r="A72" s="9"/>
      <c r="B72" s="10"/>
      <c r="C72" s="10"/>
      <c r="D72" s="10"/>
      <c r="E72" s="11"/>
      <c r="F72" s="10"/>
      <c r="G72" s="10"/>
      <c r="H72" s="10"/>
      <c r="I72" s="11"/>
      <c r="J72" s="10"/>
      <c r="K72" s="10"/>
      <c r="L72" s="10"/>
      <c r="M72" s="11"/>
      <c r="N72" s="10"/>
      <c r="O72" s="10"/>
      <c r="P72" s="10"/>
      <c r="Q72" s="11"/>
      <c r="R72" s="10"/>
      <c r="S72" s="10"/>
      <c r="T72" s="10"/>
      <c r="U72" s="11"/>
      <c r="V72" s="10"/>
      <c r="W72" s="10"/>
      <c r="X72" s="10"/>
    </row>
    <row r="73" spans="1:25" ht="15.5" x14ac:dyDescent="0.35">
      <c r="A73" s="9"/>
      <c r="B73" s="10"/>
      <c r="C73" s="10"/>
      <c r="D73" s="10"/>
      <c r="E73" s="11"/>
      <c r="F73" s="10"/>
      <c r="G73" s="10"/>
      <c r="H73" s="10"/>
      <c r="I73" s="11"/>
      <c r="J73" s="10"/>
      <c r="K73" s="10"/>
      <c r="L73" s="10"/>
      <c r="M73" s="11"/>
      <c r="N73" s="10"/>
      <c r="O73" s="10"/>
      <c r="P73" s="10"/>
      <c r="Q73" s="11"/>
      <c r="R73" s="10"/>
      <c r="S73" s="10"/>
      <c r="T73" s="10"/>
      <c r="U73" s="11"/>
      <c r="V73" s="10"/>
      <c r="W73" s="10"/>
      <c r="X73" s="10"/>
    </row>
    <row r="74" spans="1:25" ht="30" customHeight="1" thickBot="1" x14ac:dyDescent="0.4">
      <c r="A74" s="9"/>
      <c r="B74" s="10"/>
      <c r="C74" s="10"/>
      <c r="D74" s="10"/>
      <c r="E74" s="11"/>
      <c r="F74" s="10"/>
      <c r="G74" s="10"/>
      <c r="H74" s="10"/>
      <c r="I74" s="11"/>
      <c r="J74" s="10"/>
      <c r="K74" s="10"/>
      <c r="L74" s="10"/>
      <c r="M74" s="11"/>
      <c r="N74" s="10"/>
      <c r="O74" s="10"/>
      <c r="P74" s="10"/>
      <c r="Q74" s="11"/>
      <c r="R74" s="10"/>
      <c r="S74" s="10"/>
      <c r="T74" s="10"/>
      <c r="U74" s="11"/>
      <c r="V74" s="10"/>
      <c r="W74" s="10"/>
      <c r="X74" s="10"/>
    </row>
    <row r="75" spans="1:25" ht="16" thickBot="1" x14ac:dyDescent="0.4">
      <c r="A75" s="82" t="s">
        <v>27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4"/>
    </row>
    <row r="76" spans="1:25" ht="15.5" x14ac:dyDescent="0.35">
      <c r="A76" s="78" t="s">
        <v>4</v>
      </c>
      <c r="B76" s="78"/>
      <c r="C76" s="78"/>
      <c r="D76" s="78"/>
      <c r="E76" s="79"/>
      <c r="F76" s="78" t="s">
        <v>7</v>
      </c>
      <c r="G76" s="78"/>
      <c r="H76" s="78"/>
      <c r="I76" s="79"/>
      <c r="J76" s="78" t="s">
        <v>8</v>
      </c>
      <c r="K76" s="78"/>
      <c r="L76" s="78"/>
      <c r="M76" s="79"/>
      <c r="N76" s="78" t="s">
        <v>9</v>
      </c>
      <c r="O76" s="78"/>
      <c r="P76" s="78"/>
      <c r="Q76" s="79"/>
      <c r="R76" s="78" t="s">
        <v>10</v>
      </c>
      <c r="S76" s="78"/>
      <c r="T76" s="78"/>
      <c r="U76" s="79"/>
      <c r="V76" s="81" t="s">
        <v>11</v>
      </c>
      <c r="W76" s="78"/>
      <c r="X76" s="78"/>
      <c r="Y76" s="79"/>
    </row>
    <row r="77" spans="1:25" ht="15.5" x14ac:dyDescent="0.35">
      <c r="A77" s="3" t="s">
        <v>5</v>
      </c>
      <c r="B77" s="33" t="s">
        <v>6</v>
      </c>
      <c r="C77" s="33" t="s">
        <v>2</v>
      </c>
      <c r="D77" s="33" t="s">
        <v>3</v>
      </c>
      <c r="E77" s="35" t="s">
        <v>4</v>
      </c>
      <c r="F77" s="33" t="s">
        <v>6</v>
      </c>
      <c r="G77" s="33" t="s">
        <v>2</v>
      </c>
      <c r="H77" s="33" t="s">
        <v>3</v>
      </c>
      <c r="I77" s="35" t="s">
        <v>4</v>
      </c>
      <c r="J77" s="33" t="s">
        <v>6</v>
      </c>
      <c r="K77" s="33" t="s">
        <v>2</v>
      </c>
      <c r="L77" s="33" t="s">
        <v>3</v>
      </c>
      <c r="M77" s="35" t="s">
        <v>4</v>
      </c>
      <c r="N77" s="33" t="s">
        <v>6</v>
      </c>
      <c r="O77" s="33" t="s">
        <v>2</v>
      </c>
      <c r="P77" s="33" t="s">
        <v>3</v>
      </c>
      <c r="Q77" s="35" t="s">
        <v>4</v>
      </c>
      <c r="R77" s="33" t="s">
        <v>6</v>
      </c>
      <c r="S77" s="33" t="s">
        <v>2</v>
      </c>
      <c r="T77" s="33" t="s">
        <v>3</v>
      </c>
      <c r="U77" s="35" t="s">
        <v>4</v>
      </c>
      <c r="V77" s="32" t="s">
        <v>6</v>
      </c>
      <c r="W77" s="33" t="s">
        <v>2</v>
      </c>
      <c r="X77" s="33" t="s">
        <v>3</v>
      </c>
      <c r="Y77" s="35" t="s">
        <v>4</v>
      </c>
    </row>
    <row r="78" spans="1:25" ht="15.5" x14ac:dyDescent="0.35">
      <c r="A78" s="4" t="e">
        <f>EDATE(A77,1)</f>
        <v>#VALUE!</v>
      </c>
      <c r="B78" s="5">
        <f t="shared" ref="B78:B89" si="106">SUM(F78,J78,N78,R78,V78)</f>
        <v>0</v>
      </c>
      <c r="C78" s="5">
        <f t="shared" ref="C78:C89" si="107">SUM(G78,K78,O78,S78,W78)</f>
        <v>2</v>
      </c>
      <c r="D78" s="5">
        <f t="shared" ref="D78:D89" si="108">SUM(H78,L78,P78,T78,X78)</f>
        <v>0</v>
      </c>
      <c r="E78" s="6">
        <f t="shared" ref="E78:E89" si="109">SUM(B78:D78)</f>
        <v>2</v>
      </c>
      <c r="F78" s="5">
        <v>0</v>
      </c>
      <c r="G78" s="5">
        <v>0</v>
      </c>
      <c r="H78" s="5">
        <v>0</v>
      </c>
      <c r="I78" s="6">
        <f t="shared" ref="I78:I89" si="110">SUM(F78:H78)</f>
        <v>0</v>
      </c>
      <c r="J78" s="5">
        <v>0</v>
      </c>
      <c r="K78" s="5">
        <v>0</v>
      </c>
      <c r="L78" s="5">
        <v>0</v>
      </c>
      <c r="M78" s="6">
        <f t="shared" ref="M78:M89" si="111">SUM(J78:L78)</f>
        <v>0</v>
      </c>
      <c r="N78" s="5">
        <v>0</v>
      </c>
      <c r="O78" s="5">
        <v>0</v>
      </c>
      <c r="P78" s="5">
        <v>0</v>
      </c>
      <c r="Q78" s="6">
        <f t="shared" ref="Q78:Q89" si="112">SUM(N78:P78)</f>
        <v>0</v>
      </c>
      <c r="R78" s="5">
        <v>0</v>
      </c>
      <c r="S78" s="5">
        <v>2</v>
      </c>
      <c r="T78" s="5">
        <v>0</v>
      </c>
      <c r="U78" s="6">
        <f t="shared" ref="U78:U89" si="113">SUM(R78:T78)</f>
        <v>2</v>
      </c>
      <c r="V78" s="8">
        <v>0</v>
      </c>
      <c r="W78" s="5">
        <v>0</v>
      </c>
      <c r="X78" s="5">
        <v>0</v>
      </c>
      <c r="Y78" s="6">
        <f t="shared" ref="Y78:Y89" si="114">SUM(V78:X78)</f>
        <v>0</v>
      </c>
    </row>
    <row r="79" spans="1:25" ht="15.5" x14ac:dyDescent="0.35">
      <c r="A79" s="4" t="e">
        <f>EDATE(A78,1)</f>
        <v>#VALUE!</v>
      </c>
      <c r="B79" s="5">
        <f t="shared" si="106"/>
        <v>0</v>
      </c>
      <c r="C79" s="5">
        <f t="shared" si="107"/>
        <v>0</v>
      </c>
      <c r="D79" s="5">
        <f t="shared" si="108"/>
        <v>0</v>
      </c>
      <c r="E79" s="6">
        <f t="shared" si="109"/>
        <v>0</v>
      </c>
      <c r="F79" s="5">
        <v>0</v>
      </c>
      <c r="G79" s="5">
        <v>0</v>
      </c>
      <c r="H79" s="5">
        <v>0</v>
      </c>
      <c r="I79" s="6">
        <f t="shared" si="110"/>
        <v>0</v>
      </c>
      <c r="J79" s="5">
        <v>0</v>
      </c>
      <c r="K79" s="5">
        <v>0</v>
      </c>
      <c r="L79" s="5">
        <v>0</v>
      </c>
      <c r="M79" s="6">
        <f t="shared" si="111"/>
        <v>0</v>
      </c>
      <c r="N79" s="5">
        <v>0</v>
      </c>
      <c r="O79" s="5">
        <v>0</v>
      </c>
      <c r="P79" s="5">
        <v>0</v>
      </c>
      <c r="Q79" s="6">
        <f t="shared" si="112"/>
        <v>0</v>
      </c>
      <c r="R79" s="5">
        <v>0</v>
      </c>
      <c r="S79" s="5">
        <v>0</v>
      </c>
      <c r="T79" s="5">
        <v>0</v>
      </c>
      <c r="U79" s="6">
        <f t="shared" si="113"/>
        <v>0</v>
      </c>
      <c r="V79" s="8">
        <v>0</v>
      </c>
      <c r="W79" s="5">
        <v>0</v>
      </c>
      <c r="X79" s="5">
        <v>0</v>
      </c>
      <c r="Y79" s="6">
        <f t="shared" si="114"/>
        <v>0</v>
      </c>
    </row>
    <row r="80" spans="1:25" ht="15.5" x14ac:dyDescent="0.35">
      <c r="A80" s="4">
        <v>44856</v>
      </c>
      <c r="B80" s="5">
        <f t="shared" si="106"/>
        <v>0</v>
      </c>
      <c r="C80" s="5">
        <f t="shared" si="107"/>
        <v>0</v>
      </c>
      <c r="D80" s="5">
        <f t="shared" si="108"/>
        <v>0</v>
      </c>
      <c r="E80" s="6">
        <f t="shared" si="109"/>
        <v>0</v>
      </c>
      <c r="F80" s="5">
        <v>0</v>
      </c>
      <c r="G80" s="5">
        <v>0</v>
      </c>
      <c r="H80" s="5">
        <v>0</v>
      </c>
      <c r="I80" s="6">
        <f t="shared" si="110"/>
        <v>0</v>
      </c>
      <c r="J80" s="5">
        <v>0</v>
      </c>
      <c r="K80" s="5">
        <v>0</v>
      </c>
      <c r="L80" s="5">
        <v>0</v>
      </c>
      <c r="M80" s="6">
        <f t="shared" si="111"/>
        <v>0</v>
      </c>
      <c r="N80" s="5">
        <v>0</v>
      </c>
      <c r="O80" s="5">
        <v>0</v>
      </c>
      <c r="P80" s="5">
        <v>0</v>
      </c>
      <c r="Q80" s="6">
        <f t="shared" si="112"/>
        <v>0</v>
      </c>
      <c r="R80" s="5">
        <v>0</v>
      </c>
      <c r="S80" s="5">
        <v>0</v>
      </c>
      <c r="T80" s="5">
        <v>0</v>
      </c>
      <c r="U80" s="6">
        <f t="shared" si="113"/>
        <v>0</v>
      </c>
      <c r="V80" s="8">
        <v>0</v>
      </c>
      <c r="W80" s="5">
        <v>0</v>
      </c>
      <c r="X80" s="5">
        <v>0</v>
      </c>
      <c r="Y80" s="6">
        <f t="shared" si="114"/>
        <v>0</v>
      </c>
    </row>
    <row r="81" spans="1:25" ht="15.5" x14ac:dyDescent="0.35">
      <c r="A81" s="4">
        <v>44887</v>
      </c>
      <c r="B81" s="5">
        <f t="shared" si="106"/>
        <v>0</v>
      </c>
      <c r="C81" s="5">
        <f t="shared" si="107"/>
        <v>0</v>
      </c>
      <c r="D81" s="5">
        <f t="shared" si="108"/>
        <v>0</v>
      </c>
      <c r="E81" s="6">
        <f t="shared" si="109"/>
        <v>0</v>
      </c>
      <c r="F81" s="5">
        <v>0</v>
      </c>
      <c r="G81" s="5">
        <v>0</v>
      </c>
      <c r="H81" s="5">
        <v>0</v>
      </c>
      <c r="I81" s="6">
        <f t="shared" si="110"/>
        <v>0</v>
      </c>
      <c r="J81" s="5">
        <v>0</v>
      </c>
      <c r="K81" s="5">
        <v>0</v>
      </c>
      <c r="L81" s="5">
        <v>0</v>
      </c>
      <c r="M81" s="6">
        <f t="shared" si="111"/>
        <v>0</v>
      </c>
      <c r="N81" s="5">
        <v>0</v>
      </c>
      <c r="O81" s="5">
        <v>0</v>
      </c>
      <c r="P81" s="5">
        <v>0</v>
      </c>
      <c r="Q81" s="6">
        <f t="shared" si="112"/>
        <v>0</v>
      </c>
      <c r="R81" s="5">
        <v>0</v>
      </c>
      <c r="S81" s="5">
        <v>0</v>
      </c>
      <c r="T81" s="5">
        <v>0</v>
      </c>
      <c r="U81" s="6">
        <f t="shared" si="113"/>
        <v>0</v>
      </c>
      <c r="V81" s="8">
        <v>0</v>
      </c>
      <c r="W81" s="5">
        <v>0</v>
      </c>
      <c r="X81" s="5">
        <v>0</v>
      </c>
      <c r="Y81" s="6">
        <f t="shared" si="114"/>
        <v>0</v>
      </c>
    </row>
    <row r="82" spans="1:25" ht="15.5" x14ac:dyDescent="0.35">
      <c r="A82" s="4">
        <v>44917</v>
      </c>
      <c r="B82" s="5">
        <f t="shared" si="106"/>
        <v>0</v>
      </c>
      <c r="C82" s="5">
        <f t="shared" si="107"/>
        <v>1</v>
      </c>
      <c r="D82" s="5">
        <f t="shared" si="108"/>
        <v>0</v>
      </c>
      <c r="E82" s="6">
        <f t="shared" si="109"/>
        <v>1</v>
      </c>
      <c r="F82" s="5">
        <v>0</v>
      </c>
      <c r="G82" s="5">
        <v>0</v>
      </c>
      <c r="H82" s="5">
        <v>0</v>
      </c>
      <c r="I82" s="6">
        <f t="shared" si="110"/>
        <v>0</v>
      </c>
      <c r="J82" s="5">
        <v>0</v>
      </c>
      <c r="K82" s="5">
        <v>0</v>
      </c>
      <c r="L82" s="5">
        <v>0</v>
      </c>
      <c r="M82" s="6">
        <f t="shared" si="111"/>
        <v>0</v>
      </c>
      <c r="N82" s="5">
        <v>0</v>
      </c>
      <c r="O82" s="5">
        <v>0</v>
      </c>
      <c r="P82" s="5">
        <v>0</v>
      </c>
      <c r="Q82" s="6">
        <f t="shared" si="112"/>
        <v>0</v>
      </c>
      <c r="R82" s="5">
        <v>0</v>
      </c>
      <c r="S82" s="5">
        <v>1</v>
      </c>
      <c r="T82" s="5">
        <v>0</v>
      </c>
      <c r="U82" s="6">
        <f t="shared" si="113"/>
        <v>1</v>
      </c>
      <c r="V82" s="8">
        <v>0</v>
      </c>
      <c r="W82" s="5">
        <v>0</v>
      </c>
      <c r="X82" s="5">
        <v>0</v>
      </c>
      <c r="Y82" s="6">
        <f t="shared" si="114"/>
        <v>0</v>
      </c>
    </row>
    <row r="83" spans="1:25" ht="15.5" x14ac:dyDescent="0.35">
      <c r="A83" s="4">
        <v>44948</v>
      </c>
      <c r="B83" s="5">
        <f t="shared" si="106"/>
        <v>0</v>
      </c>
      <c r="C83" s="5">
        <f t="shared" si="107"/>
        <v>0</v>
      </c>
      <c r="D83" s="5">
        <f t="shared" si="108"/>
        <v>0</v>
      </c>
      <c r="E83" s="6">
        <f t="shared" si="109"/>
        <v>0</v>
      </c>
      <c r="F83" s="5">
        <v>0</v>
      </c>
      <c r="G83" s="5">
        <v>0</v>
      </c>
      <c r="H83" s="5">
        <v>0</v>
      </c>
      <c r="I83" s="6">
        <f t="shared" si="110"/>
        <v>0</v>
      </c>
      <c r="J83" s="5">
        <v>0</v>
      </c>
      <c r="K83" s="5">
        <v>0</v>
      </c>
      <c r="L83" s="5">
        <v>0</v>
      </c>
      <c r="M83" s="6">
        <f t="shared" si="111"/>
        <v>0</v>
      </c>
      <c r="N83" s="5">
        <v>0</v>
      </c>
      <c r="O83" s="5">
        <v>0</v>
      </c>
      <c r="P83" s="5">
        <v>0</v>
      </c>
      <c r="Q83" s="6">
        <f t="shared" si="112"/>
        <v>0</v>
      </c>
      <c r="R83" s="5">
        <v>0</v>
      </c>
      <c r="S83" s="5">
        <v>0</v>
      </c>
      <c r="T83" s="5">
        <v>0</v>
      </c>
      <c r="U83" s="6">
        <f t="shared" si="113"/>
        <v>0</v>
      </c>
      <c r="V83" s="8">
        <v>0</v>
      </c>
      <c r="W83" s="5">
        <v>0</v>
      </c>
      <c r="X83" s="5">
        <v>0</v>
      </c>
      <c r="Y83" s="6">
        <f t="shared" si="114"/>
        <v>0</v>
      </c>
    </row>
    <row r="84" spans="1:25" ht="15.5" x14ac:dyDescent="0.35">
      <c r="A84" s="4">
        <v>44979</v>
      </c>
      <c r="B84" s="5">
        <f t="shared" si="106"/>
        <v>0</v>
      </c>
      <c r="C84" s="5">
        <f t="shared" si="107"/>
        <v>0</v>
      </c>
      <c r="D84" s="5">
        <f t="shared" si="108"/>
        <v>0</v>
      </c>
      <c r="E84" s="6">
        <f t="shared" si="109"/>
        <v>0</v>
      </c>
      <c r="F84" s="5">
        <v>0</v>
      </c>
      <c r="G84" s="5">
        <v>0</v>
      </c>
      <c r="H84" s="5">
        <v>0</v>
      </c>
      <c r="I84" s="6">
        <f t="shared" si="110"/>
        <v>0</v>
      </c>
      <c r="J84" s="5">
        <v>0</v>
      </c>
      <c r="K84" s="5">
        <v>0</v>
      </c>
      <c r="L84" s="5">
        <v>0</v>
      </c>
      <c r="M84" s="6">
        <f t="shared" si="111"/>
        <v>0</v>
      </c>
      <c r="N84" s="5">
        <v>0</v>
      </c>
      <c r="O84" s="5">
        <v>0</v>
      </c>
      <c r="P84" s="5">
        <v>0</v>
      </c>
      <c r="Q84" s="6">
        <f t="shared" si="112"/>
        <v>0</v>
      </c>
      <c r="R84" s="5">
        <v>0</v>
      </c>
      <c r="S84" s="5">
        <v>0</v>
      </c>
      <c r="T84" s="5">
        <v>0</v>
      </c>
      <c r="U84" s="6">
        <f t="shared" si="113"/>
        <v>0</v>
      </c>
      <c r="V84" s="8">
        <v>0</v>
      </c>
      <c r="W84" s="5">
        <v>0</v>
      </c>
      <c r="X84" s="5">
        <v>0</v>
      </c>
      <c r="Y84" s="6">
        <f t="shared" si="114"/>
        <v>0</v>
      </c>
    </row>
    <row r="85" spans="1:25" ht="15.5" x14ac:dyDescent="0.35">
      <c r="A85" s="4">
        <v>45007</v>
      </c>
      <c r="B85" s="5">
        <f t="shared" si="106"/>
        <v>0</v>
      </c>
      <c r="C85" s="5">
        <f t="shared" si="107"/>
        <v>0</v>
      </c>
      <c r="D85" s="5">
        <f t="shared" si="108"/>
        <v>0</v>
      </c>
      <c r="E85" s="6">
        <f t="shared" si="109"/>
        <v>0</v>
      </c>
      <c r="F85" s="5">
        <v>0</v>
      </c>
      <c r="G85" s="5">
        <v>0</v>
      </c>
      <c r="H85" s="5">
        <v>0</v>
      </c>
      <c r="I85" s="6">
        <f t="shared" si="110"/>
        <v>0</v>
      </c>
      <c r="J85" s="5">
        <v>0</v>
      </c>
      <c r="K85" s="5">
        <v>0</v>
      </c>
      <c r="L85" s="5">
        <v>0</v>
      </c>
      <c r="M85" s="6">
        <f t="shared" si="111"/>
        <v>0</v>
      </c>
      <c r="N85" s="5">
        <v>0</v>
      </c>
      <c r="O85" s="5">
        <v>0</v>
      </c>
      <c r="P85" s="5">
        <v>0</v>
      </c>
      <c r="Q85" s="6">
        <f t="shared" si="112"/>
        <v>0</v>
      </c>
      <c r="R85" s="5">
        <v>0</v>
      </c>
      <c r="S85" s="5">
        <v>0</v>
      </c>
      <c r="T85" s="5">
        <v>0</v>
      </c>
      <c r="U85" s="6">
        <f t="shared" si="113"/>
        <v>0</v>
      </c>
      <c r="V85" s="8">
        <v>0</v>
      </c>
      <c r="W85" s="5">
        <v>0</v>
      </c>
      <c r="X85" s="5">
        <v>0</v>
      </c>
      <c r="Y85" s="6">
        <f t="shared" si="114"/>
        <v>0</v>
      </c>
    </row>
    <row r="86" spans="1:25" ht="15.5" x14ac:dyDescent="0.35">
      <c r="A86" s="4">
        <v>45038</v>
      </c>
      <c r="B86" s="5">
        <f t="shared" si="106"/>
        <v>0</v>
      </c>
      <c r="C86" s="5">
        <f t="shared" si="107"/>
        <v>0</v>
      </c>
      <c r="D86" s="5">
        <f t="shared" si="108"/>
        <v>0</v>
      </c>
      <c r="E86" s="6">
        <f t="shared" si="109"/>
        <v>0</v>
      </c>
      <c r="F86" s="5">
        <v>0</v>
      </c>
      <c r="G86" s="5">
        <v>0</v>
      </c>
      <c r="H86" s="5">
        <v>0</v>
      </c>
      <c r="I86" s="6">
        <f t="shared" si="110"/>
        <v>0</v>
      </c>
      <c r="J86" s="5">
        <v>0</v>
      </c>
      <c r="K86" s="5">
        <v>0</v>
      </c>
      <c r="L86" s="5">
        <v>0</v>
      </c>
      <c r="M86" s="6">
        <f t="shared" si="111"/>
        <v>0</v>
      </c>
      <c r="N86" s="5">
        <v>0</v>
      </c>
      <c r="O86" s="5">
        <v>0</v>
      </c>
      <c r="P86" s="5">
        <v>0</v>
      </c>
      <c r="Q86" s="6">
        <f t="shared" si="112"/>
        <v>0</v>
      </c>
      <c r="R86" s="5">
        <v>0</v>
      </c>
      <c r="S86" s="5">
        <v>0</v>
      </c>
      <c r="T86" s="5">
        <v>0</v>
      </c>
      <c r="U86" s="6">
        <f t="shared" si="113"/>
        <v>0</v>
      </c>
      <c r="V86" s="8">
        <v>0</v>
      </c>
      <c r="W86" s="5">
        <v>0</v>
      </c>
      <c r="X86" s="5">
        <v>0</v>
      </c>
      <c r="Y86" s="6">
        <f t="shared" si="114"/>
        <v>0</v>
      </c>
    </row>
    <row r="87" spans="1:25" ht="15.5" x14ac:dyDescent="0.35">
      <c r="A87" s="4">
        <v>45068</v>
      </c>
      <c r="B87" s="5">
        <f t="shared" si="106"/>
        <v>0</v>
      </c>
      <c r="C87" s="5">
        <f t="shared" si="107"/>
        <v>0</v>
      </c>
      <c r="D87" s="5">
        <f t="shared" si="108"/>
        <v>0</v>
      </c>
      <c r="E87" s="6">
        <f t="shared" si="109"/>
        <v>0</v>
      </c>
      <c r="F87" s="5">
        <v>0</v>
      </c>
      <c r="G87" s="5">
        <v>0</v>
      </c>
      <c r="H87" s="5">
        <v>0</v>
      </c>
      <c r="I87" s="6">
        <f t="shared" si="110"/>
        <v>0</v>
      </c>
      <c r="J87" s="5">
        <v>0</v>
      </c>
      <c r="K87" s="5">
        <v>0</v>
      </c>
      <c r="L87" s="5">
        <v>0</v>
      </c>
      <c r="M87" s="6">
        <f t="shared" si="111"/>
        <v>0</v>
      </c>
      <c r="N87" s="5">
        <v>0</v>
      </c>
      <c r="O87" s="5">
        <v>0</v>
      </c>
      <c r="P87" s="5">
        <v>0</v>
      </c>
      <c r="Q87" s="6">
        <f t="shared" si="112"/>
        <v>0</v>
      </c>
      <c r="R87" s="5">
        <v>0</v>
      </c>
      <c r="S87" s="5">
        <v>0</v>
      </c>
      <c r="T87" s="5">
        <v>0</v>
      </c>
      <c r="U87" s="6">
        <f t="shared" si="113"/>
        <v>0</v>
      </c>
      <c r="V87" s="8">
        <v>0</v>
      </c>
      <c r="W87" s="5">
        <v>0</v>
      </c>
      <c r="X87" s="5">
        <v>0</v>
      </c>
      <c r="Y87" s="6">
        <f t="shared" si="114"/>
        <v>0</v>
      </c>
    </row>
    <row r="88" spans="1:25" ht="15.5" x14ac:dyDescent="0.35">
      <c r="A88" s="4">
        <v>45099</v>
      </c>
      <c r="B88" s="5">
        <f t="shared" si="106"/>
        <v>0</v>
      </c>
      <c r="C88" s="5">
        <f t="shared" si="107"/>
        <v>0</v>
      </c>
      <c r="D88" s="5">
        <f t="shared" si="108"/>
        <v>0</v>
      </c>
      <c r="E88" s="6">
        <f t="shared" si="109"/>
        <v>0</v>
      </c>
      <c r="F88" s="5">
        <v>0</v>
      </c>
      <c r="G88" s="5">
        <v>0</v>
      </c>
      <c r="H88" s="5">
        <v>0</v>
      </c>
      <c r="I88" s="6">
        <f t="shared" si="110"/>
        <v>0</v>
      </c>
      <c r="J88" s="5">
        <v>0</v>
      </c>
      <c r="K88" s="5">
        <v>0</v>
      </c>
      <c r="L88" s="5">
        <v>0</v>
      </c>
      <c r="M88" s="6">
        <f t="shared" si="111"/>
        <v>0</v>
      </c>
      <c r="N88" s="5">
        <v>0</v>
      </c>
      <c r="O88" s="5">
        <v>0</v>
      </c>
      <c r="P88" s="5">
        <v>0</v>
      </c>
      <c r="Q88" s="6">
        <f t="shared" si="112"/>
        <v>0</v>
      </c>
      <c r="R88" s="5">
        <v>0</v>
      </c>
      <c r="S88" s="5">
        <v>0</v>
      </c>
      <c r="T88" s="5">
        <v>0</v>
      </c>
      <c r="U88" s="6">
        <f t="shared" si="113"/>
        <v>0</v>
      </c>
      <c r="V88" s="8">
        <v>0</v>
      </c>
      <c r="W88" s="5">
        <v>0</v>
      </c>
      <c r="X88" s="5">
        <v>0</v>
      </c>
      <c r="Y88" s="6">
        <f t="shared" si="114"/>
        <v>0</v>
      </c>
    </row>
    <row r="89" spans="1:25" ht="15.5" x14ac:dyDescent="0.35">
      <c r="A89" s="4">
        <v>45129</v>
      </c>
      <c r="B89" s="5">
        <f t="shared" si="106"/>
        <v>0</v>
      </c>
      <c r="C89" s="5">
        <f t="shared" si="107"/>
        <v>0</v>
      </c>
      <c r="D89" s="5">
        <f t="shared" si="108"/>
        <v>0</v>
      </c>
      <c r="E89" s="6">
        <f t="shared" si="109"/>
        <v>0</v>
      </c>
      <c r="F89" s="5">
        <v>0</v>
      </c>
      <c r="G89" s="5">
        <v>0</v>
      </c>
      <c r="H89" s="5">
        <v>0</v>
      </c>
      <c r="I89" s="6">
        <f t="shared" si="110"/>
        <v>0</v>
      </c>
      <c r="J89" s="5">
        <v>0</v>
      </c>
      <c r="K89" s="5">
        <v>0</v>
      </c>
      <c r="L89" s="5">
        <v>0</v>
      </c>
      <c r="M89" s="6">
        <f t="shared" si="111"/>
        <v>0</v>
      </c>
      <c r="N89" s="5">
        <v>0</v>
      </c>
      <c r="O89" s="5">
        <v>0</v>
      </c>
      <c r="P89" s="5">
        <v>0</v>
      </c>
      <c r="Q89" s="6">
        <f t="shared" si="112"/>
        <v>0</v>
      </c>
      <c r="R89" s="5">
        <v>0</v>
      </c>
      <c r="S89" s="5">
        <v>0</v>
      </c>
      <c r="T89" s="5">
        <v>0</v>
      </c>
      <c r="U89" s="6">
        <f t="shared" si="113"/>
        <v>0</v>
      </c>
      <c r="V89" s="8">
        <v>0</v>
      </c>
      <c r="W89" s="5">
        <v>0</v>
      </c>
      <c r="X89" s="5">
        <v>0</v>
      </c>
      <c r="Y89" s="6">
        <f t="shared" si="114"/>
        <v>0</v>
      </c>
    </row>
    <row r="90" spans="1:25" ht="15.5" x14ac:dyDescent="0.35">
      <c r="A90" s="4">
        <v>45160</v>
      </c>
      <c r="B90" s="5">
        <f t="shared" ref="B90:D90" si="115">SUM(F90,J90,N90,R90,V90)</f>
        <v>0</v>
      </c>
      <c r="C90" s="5">
        <f t="shared" si="115"/>
        <v>0</v>
      </c>
      <c r="D90" s="5">
        <f t="shared" si="115"/>
        <v>0</v>
      </c>
      <c r="E90" s="6">
        <f t="shared" ref="E90" si="116">SUM(B90:D90)</f>
        <v>0</v>
      </c>
      <c r="F90" s="5">
        <v>0</v>
      </c>
      <c r="G90" s="5">
        <v>0</v>
      </c>
      <c r="H90" s="5">
        <v>0</v>
      </c>
      <c r="I90" s="6">
        <f t="shared" ref="I90" si="117">SUM(F90:H90)</f>
        <v>0</v>
      </c>
      <c r="J90" s="5">
        <v>0</v>
      </c>
      <c r="K90" s="5">
        <v>0</v>
      </c>
      <c r="L90" s="5">
        <v>0</v>
      </c>
      <c r="M90" s="6">
        <f t="shared" ref="M90" si="118">SUM(J90:L90)</f>
        <v>0</v>
      </c>
      <c r="N90" s="5">
        <v>0</v>
      </c>
      <c r="O90" s="5">
        <v>0</v>
      </c>
      <c r="P90" s="5">
        <v>0</v>
      </c>
      <c r="Q90" s="6">
        <f t="shared" ref="Q90" si="119">SUM(N90:P90)</f>
        <v>0</v>
      </c>
      <c r="R90" s="5">
        <v>0</v>
      </c>
      <c r="S90" s="5">
        <v>0</v>
      </c>
      <c r="T90" s="5">
        <v>0</v>
      </c>
      <c r="U90" s="6">
        <f t="shared" ref="U90" si="120">SUM(R90:T90)</f>
        <v>0</v>
      </c>
      <c r="V90" s="8">
        <v>0</v>
      </c>
      <c r="W90" s="5">
        <v>0</v>
      </c>
      <c r="X90" s="5">
        <v>0</v>
      </c>
      <c r="Y90" s="6">
        <f t="shared" ref="Y90" si="121">SUM(V90:X90)</f>
        <v>0</v>
      </c>
    </row>
    <row r="91" spans="1:25" ht="9.65" customHeight="1" thickBot="1" x14ac:dyDescent="0.4">
      <c r="A91" s="9"/>
      <c r="B91" s="10"/>
      <c r="C91" s="10"/>
      <c r="D91" s="10"/>
      <c r="E91" s="11"/>
      <c r="F91" s="10"/>
      <c r="G91" s="10"/>
      <c r="H91" s="10"/>
      <c r="I91" s="11"/>
      <c r="J91" s="10"/>
      <c r="K91" s="10"/>
      <c r="L91" s="10"/>
      <c r="M91" s="11"/>
      <c r="N91" s="10"/>
      <c r="O91" s="10"/>
      <c r="P91" s="10"/>
      <c r="Q91" s="11"/>
      <c r="R91" s="10"/>
      <c r="S91" s="10"/>
      <c r="T91" s="10"/>
      <c r="U91" s="11"/>
      <c r="V91" s="10"/>
      <c r="W91" s="10"/>
      <c r="X91" s="10"/>
      <c r="Y91" s="24"/>
    </row>
    <row r="92" spans="1:25" ht="16" thickBot="1" x14ac:dyDescent="0.4">
      <c r="A92" s="82" t="s">
        <v>28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4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spans="1:25" ht="15.5" x14ac:dyDescent="0.35">
      <c r="A93" s="86" t="s">
        <v>19</v>
      </c>
      <c r="B93" s="86"/>
      <c r="C93" s="86"/>
      <c r="D93" s="86"/>
      <c r="E93" s="86"/>
      <c r="F93" s="86"/>
      <c r="H93" s="86" t="s">
        <v>20</v>
      </c>
      <c r="I93" s="86"/>
      <c r="J93" s="86"/>
      <c r="K93" s="86"/>
      <c r="L93" s="86"/>
      <c r="M93" s="86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spans="1:25" ht="31" x14ac:dyDescent="0.35">
      <c r="A94" s="3" t="s">
        <v>5</v>
      </c>
      <c r="B94" s="33" t="s">
        <v>0</v>
      </c>
      <c r="C94" s="41" t="s">
        <v>1</v>
      </c>
      <c r="D94" s="33" t="s">
        <v>2</v>
      </c>
      <c r="E94" s="33" t="s">
        <v>3</v>
      </c>
      <c r="F94" s="33" t="s">
        <v>4</v>
      </c>
      <c r="H94" s="3" t="s">
        <v>5</v>
      </c>
      <c r="I94" s="33" t="s">
        <v>0</v>
      </c>
      <c r="J94" s="41" t="s">
        <v>1</v>
      </c>
      <c r="K94" s="33" t="s">
        <v>2</v>
      </c>
      <c r="L94" s="33" t="s">
        <v>3</v>
      </c>
      <c r="M94" s="33" t="s">
        <v>4</v>
      </c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 ht="15.5" x14ac:dyDescent="0.35">
      <c r="A95" s="4" t="e">
        <f>EDATE(A94,1)</f>
        <v>#VALUE!</v>
      </c>
      <c r="B95" s="5">
        <v>16</v>
      </c>
      <c r="C95" s="39">
        <v>40</v>
      </c>
      <c r="D95" s="5">
        <v>0</v>
      </c>
      <c r="E95" s="5">
        <v>4</v>
      </c>
      <c r="F95" s="14">
        <f t="shared" ref="F95:F106" si="122">SUM(B95:E95)</f>
        <v>60</v>
      </c>
      <c r="H95" s="4" t="e">
        <f>EDATE(H94,1)</f>
        <v>#VALUE!</v>
      </c>
      <c r="I95" s="5">
        <v>22</v>
      </c>
      <c r="J95" s="39">
        <v>115</v>
      </c>
      <c r="K95" s="5">
        <v>0</v>
      </c>
      <c r="L95" s="5">
        <v>1</v>
      </c>
      <c r="M95" s="14">
        <f t="shared" ref="M95:M106" si="123">SUM(I95:K95)</f>
        <v>137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 ht="15.5" x14ac:dyDescent="0.35">
      <c r="A96" s="4" t="e">
        <f>EDATE(A95,1)</f>
        <v>#VALUE!</v>
      </c>
      <c r="B96" s="5">
        <v>18</v>
      </c>
      <c r="C96" s="39">
        <v>43</v>
      </c>
      <c r="D96" s="5">
        <v>0</v>
      </c>
      <c r="E96" s="5">
        <v>1</v>
      </c>
      <c r="F96" s="14">
        <f t="shared" si="122"/>
        <v>62</v>
      </c>
      <c r="H96" s="4" t="e">
        <f>EDATE(H95,1)</f>
        <v>#VALUE!</v>
      </c>
      <c r="I96" s="5">
        <v>23</v>
      </c>
      <c r="J96" s="39">
        <v>114</v>
      </c>
      <c r="K96" s="5">
        <v>0</v>
      </c>
      <c r="L96" s="5">
        <v>1</v>
      </c>
      <c r="M96" s="14">
        <f t="shared" si="123"/>
        <v>137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ht="15.5" x14ac:dyDescent="0.35">
      <c r="A97" s="4">
        <v>44856</v>
      </c>
      <c r="B97" s="5">
        <v>13</v>
      </c>
      <c r="C97" s="39">
        <v>42</v>
      </c>
      <c r="D97" s="5">
        <v>0</v>
      </c>
      <c r="E97" s="5">
        <v>2</v>
      </c>
      <c r="F97" s="14">
        <f t="shared" si="122"/>
        <v>57</v>
      </c>
      <c r="H97" s="4">
        <v>44856</v>
      </c>
      <c r="I97" s="5">
        <v>18</v>
      </c>
      <c r="J97" s="39">
        <v>115</v>
      </c>
      <c r="K97" s="5">
        <v>0</v>
      </c>
      <c r="L97" s="5">
        <v>0</v>
      </c>
      <c r="M97" s="14">
        <f t="shared" si="123"/>
        <v>133</v>
      </c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 ht="15.5" x14ac:dyDescent="0.35">
      <c r="A98" s="4">
        <v>44887</v>
      </c>
      <c r="B98" s="5">
        <v>9</v>
      </c>
      <c r="C98" s="39">
        <v>34</v>
      </c>
      <c r="D98" s="5">
        <v>0</v>
      </c>
      <c r="E98" s="5">
        <v>1</v>
      </c>
      <c r="F98" s="14">
        <f t="shared" si="122"/>
        <v>44</v>
      </c>
      <c r="H98" s="4">
        <v>44887</v>
      </c>
      <c r="I98" s="5">
        <v>50</v>
      </c>
      <c r="J98" s="39">
        <v>34</v>
      </c>
      <c r="K98" s="5">
        <v>1</v>
      </c>
      <c r="L98" s="5">
        <v>4</v>
      </c>
      <c r="M98" s="14">
        <f t="shared" si="123"/>
        <v>85</v>
      </c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ht="15.5" x14ac:dyDescent="0.35">
      <c r="A99" s="4">
        <v>44917</v>
      </c>
      <c r="B99" s="5">
        <v>18</v>
      </c>
      <c r="C99" s="39">
        <v>49</v>
      </c>
      <c r="D99" s="5">
        <v>0</v>
      </c>
      <c r="E99" s="5">
        <v>4</v>
      </c>
      <c r="F99" s="14">
        <f t="shared" si="122"/>
        <v>71</v>
      </c>
      <c r="H99" s="4">
        <v>44917</v>
      </c>
      <c r="I99" s="5">
        <v>15</v>
      </c>
      <c r="J99" s="39">
        <v>55</v>
      </c>
      <c r="K99" s="5">
        <v>0</v>
      </c>
      <c r="L99" s="5">
        <v>0</v>
      </c>
      <c r="M99" s="14">
        <f t="shared" si="123"/>
        <v>70</v>
      </c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spans="1:25" ht="15.5" x14ac:dyDescent="0.35">
      <c r="A100" s="4">
        <v>44948</v>
      </c>
      <c r="B100" s="5">
        <v>11</v>
      </c>
      <c r="C100" s="39">
        <v>25</v>
      </c>
      <c r="D100" s="5">
        <v>0</v>
      </c>
      <c r="E100" s="5">
        <v>0</v>
      </c>
      <c r="F100" s="14">
        <f t="shared" si="122"/>
        <v>36</v>
      </c>
      <c r="H100" s="4">
        <v>44948</v>
      </c>
      <c r="I100" s="5">
        <v>7</v>
      </c>
      <c r="J100" s="39">
        <v>63</v>
      </c>
      <c r="K100" s="5">
        <v>0</v>
      </c>
      <c r="L100" s="5">
        <v>0</v>
      </c>
      <c r="M100" s="14">
        <f t="shared" si="123"/>
        <v>70</v>
      </c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 ht="15.5" x14ac:dyDescent="0.35">
      <c r="A101" s="4">
        <v>44979</v>
      </c>
      <c r="B101" s="5">
        <v>7</v>
      </c>
      <c r="C101" s="39">
        <v>9</v>
      </c>
      <c r="D101" s="5">
        <v>0</v>
      </c>
      <c r="E101" s="5">
        <v>1</v>
      </c>
      <c r="F101" s="14">
        <f t="shared" si="122"/>
        <v>17</v>
      </c>
      <c r="H101" s="4">
        <v>44979</v>
      </c>
      <c r="I101" s="5">
        <v>12</v>
      </c>
      <c r="J101" s="39">
        <v>62</v>
      </c>
      <c r="K101" s="5">
        <v>0</v>
      </c>
      <c r="L101" s="5">
        <v>0</v>
      </c>
      <c r="M101" s="14">
        <f t="shared" si="123"/>
        <v>74</v>
      </c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ht="15.5" x14ac:dyDescent="0.35">
      <c r="A102" s="4">
        <v>45007</v>
      </c>
      <c r="B102" s="5">
        <v>1</v>
      </c>
      <c r="C102" s="39">
        <v>4</v>
      </c>
      <c r="D102" s="5">
        <v>0</v>
      </c>
      <c r="E102" s="5">
        <v>0</v>
      </c>
      <c r="F102" s="14">
        <f t="shared" si="122"/>
        <v>5</v>
      </c>
      <c r="H102" s="4">
        <v>45007</v>
      </c>
      <c r="I102" s="5">
        <v>2</v>
      </c>
      <c r="J102" s="39">
        <v>60</v>
      </c>
      <c r="K102" s="5">
        <v>0</v>
      </c>
      <c r="L102" s="5">
        <v>0</v>
      </c>
      <c r="M102" s="14">
        <f t="shared" si="123"/>
        <v>62</v>
      </c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 ht="15.5" x14ac:dyDescent="0.35">
      <c r="A103" s="4">
        <v>45038</v>
      </c>
      <c r="B103" s="5">
        <v>6</v>
      </c>
      <c r="C103" s="39">
        <v>7</v>
      </c>
      <c r="D103" s="5">
        <v>0</v>
      </c>
      <c r="E103" s="5">
        <v>0</v>
      </c>
      <c r="F103" s="14">
        <f t="shared" si="122"/>
        <v>13</v>
      </c>
      <c r="H103" s="4">
        <v>45038</v>
      </c>
      <c r="I103" s="5">
        <v>4</v>
      </c>
      <c r="J103" s="39">
        <v>22</v>
      </c>
      <c r="K103" s="5">
        <v>0</v>
      </c>
      <c r="L103" s="5">
        <v>0</v>
      </c>
      <c r="M103" s="14">
        <f t="shared" si="123"/>
        <v>26</v>
      </c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 ht="15.5" x14ac:dyDescent="0.35">
      <c r="A104" s="4">
        <v>45068</v>
      </c>
      <c r="B104" s="5">
        <v>11</v>
      </c>
      <c r="C104" s="39">
        <v>19</v>
      </c>
      <c r="D104" s="5">
        <v>1</v>
      </c>
      <c r="E104" s="5">
        <v>0</v>
      </c>
      <c r="F104" s="14">
        <f t="shared" si="122"/>
        <v>31</v>
      </c>
      <c r="H104" s="4">
        <v>45068</v>
      </c>
      <c r="I104" s="5">
        <v>4</v>
      </c>
      <c r="J104" s="39">
        <v>24</v>
      </c>
      <c r="K104" s="5">
        <v>0</v>
      </c>
      <c r="L104" s="5">
        <v>0</v>
      </c>
      <c r="M104" s="14">
        <f t="shared" si="123"/>
        <v>28</v>
      </c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 ht="15.5" x14ac:dyDescent="0.35">
      <c r="A105" s="4">
        <v>45099</v>
      </c>
      <c r="B105" s="5">
        <v>10</v>
      </c>
      <c r="C105" s="39">
        <v>9</v>
      </c>
      <c r="D105" s="5">
        <v>0</v>
      </c>
      <c r="E105" s="5">
        <v>0</v>
      </c>
      <c r="F105" s="14">
        <f t="shared" si="122"/>
        <v>19</v>
      </c>
      <c r="H105" s="4">
        <v>45099</v>
      </c>
      <c r="I105" s="5">
        <v>33</v>
      </c>
      <c r="J105" s="39">
        <v>14</v>
      </c>
      <c r="K105" s="5">
        <v>0</v>
      </c>
      <c r="L105" s="5">
        <v>0</v>
      </c>
      <c r="M105" s="14">
        <f t="shared" si="123"/>
        <v>47</v>
      </c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 ht="15.5" x14ac:dyDescent="0.35">
      <c r="A106" s="4">
        <v>45129</v>
      </c>
      <c r="B106" s="5">
        <v>9</v>
      </c>
      <c r="C106" s="39">
        <v>32</v>
      </c>
      <c r="D106" s="5">
        <v>0</v>
      </c>
      <c r="E106" s="5">
        <v>2</v>
      </c>
      <c r="F106" s="14">
        <f t="shared" si="122"/>
        <v>43</v>
      </c>
      <c r="H106" s="4">
        <v>45129</v>
      </c>
      <c r="I106" s="5">
        <v>43</v>
      </c>
      <c r="J106" s="39">
        <v>10</v>
      </c>
      <c r="K106" s="5">
        <v>0</v>
      </c>
      <c r="L106" s="5">
        <v>0</v>
      </c>
      <c r="M106" s="14">
        <f t="shared" si="123"/>
        <v>53</v>
      </c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ht="15.5" x14ac:dyDescent="0.35">
      <c r="A107" s="4">
        <v>45160</v>
      </c>
      <c r="B107" s="5">
        <v>6</v>
      </c>
      <c r="C107" s="39">
        <v>8</v>
      </c>
      <c r="D107" s="5">
        <v>0</v>
      </c>
      <c r="E107" s="5">
        <v>0</v>
      </c>
      <c r="F107" s="14">
        <f t="shared" ref="F107" si="124">SUM(B107:E107)</f>
        <v>14</v>
      </c>
      <c r="H107" s="4">
        <v>45160</v>
      </c>
      <c r="I107" s="5">
        <v>14</v>
      </c>
      <c r="J107" s="39">
        <v>17</v>
      </c>
      <c r="K107" s="5">
        <v>0</v>
      </c>
      <c r="L107" s="5">
        <v>0</v>
      </c>
      <c r="M107" s="14">
        <f t="shared" ref="M107" si="125">SUM(I107:K107)</f>
        <v>31</v>
      </c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 ht="19.25" customHeight="1" x14ac:dyDescent="0.35">
      <c r="A108" s="17" t="s">
        <v>17</v>
      </c>
      <c r="B108" s="15"/>
      <c r="C108" s="15"/>
      <c r="D108" s="15"/>
      <c r="E108" s="16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 ht="15.5" x14ac:dyDescent="0.35">
      <c r="A109" s="26" t="s">
        <v>64</v>
      </c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ht="15.5" x14ac:dyDescent="0.35">
      <c r="A110" s="20" t="s">
        <v>65</v>
      </c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 spans="1:25" ht="15.5" x14ac:dyDescent="0.35">
      <c r="A111" s="20" t="s">
        <v>58</v>
      </c>
    </row>
    <row r="112" spans="1:25" ht="15.5" x14ac:dyDescent="0.35">
      <c r="A112" s="26" t="s">
        <v>69</v>
      </c>
    </row>
    <row r="113" spans="1:25" ht="15.5" x14ac:dyDescent="0.35">
      <c r="A113" s="13" t="s">
        <v>32</v>
      </c>
    </row>
    <row r="114" spans="1:25" ht="15.5" x14ac:dyDescent="0.35">
      <c r="A114" s="26" t="s">
        <v>70</v>
      </c>
    </row>
    <row r="115" spans="1:25" ht="15.5" x14ac:dyDescent="0.35">
      <c r="A115" s="13" t="s">
        <v>71</v>
      </c>
    </row>
    <row r="116" spans="1:25" ht="15.5" x14ac:dyDescent="0.35">
      <c r="A116" s="26" t="s">
        <v>73</v>
      </c>
    </row>
    <row r="117" spans="1:25" ht="15.5" x14ac:dyDescent="0.35">
      <c r="A117" s="13" t="s">
        <v>60</v>
      </c>
      <c r="C117" s="13"/>
      <c r="D117" s="13"/>
      <c r="E117" s="13"/>
      <c r="F117" s="13"/>
      <c r="G117" s="13"/>
    </row>
    <row r="118" spans="1:25" ht="15.5" x14ac:dyDescent="0.35">
      <c r="A118" s="26" t="s">
        <v>76</v>
      </c>
      <c r="C118" s="13"/>
      <c r="D118" s="13"/>
      <c r="E118" s="13"/>
      <c r="F118" s="13"/>
      <c r="G118" s="13"/>
    </row>
    <row r="119" spans="1:25" ht="15.5" x14ac:dyDescent="0.35">
      <c r="A119" s="13" t="s">
        <v>77</v>
      </c>
      <c r="B119" s="20"/>
      <c r="C119" s="13"/>
      <c r="D119" s="13"/>
      <c r="E119" s="13"/>
      <c r="F119" s="13"/>
      <c r="G119" s="13"/>
      <c r="H119" s="13"/>
      <c r="I119" s="13"/>
    </row>
    <row r="120" spans="1:25" ht="15" customHeight="1" x14ac:dyDescent="0.35">
      <c r="A120" s="26" t="s">
        <v>79</v>
      </c>
      <c r="B120" s="20"/>
      <c r="C120" s="13"/>
      <c r="D120" s="13"/>
      <c r="E120" s="13"/>
      <c r="F120" s="13"/>
      <c r="G120" s="13"/>
      <c r="H120" s="13"/>
      <c r="I120" s="13"/>
    </row>
    <row r="121" spans="1:25" ht="0.65" customHeight="1" x14ac:dyDescent="0.35">
      <c r="A121" s="13" t="s">
        <v>32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 ht="15.5" customHeight="1" x14ac:dyDescent="0.35">
      <c r="A122" s="26" t="s">
        <v>80</v>
      </c>
      <c r="B122" s="20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spans="1:25" ht="12.65" customHeight="1" x14ac:dyDescent="0.35">
      <c r="A123" s="13" t="s">
        <v>32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:25" ht="15" customHeight="1" x14ac:dyDescent="0.35">
      <c r="A124" s="26" t="s">
        <v>83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:25" ht="12.65" customHeight="1" x14ac:dyDescent="0.35">
      <c r="A125" s="13" t="s">
        <v>32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:25" ht="12.65" customHeight="1" x14ac:dyDescent="0.35">
      <c r="A126" s="26" t="s">
        <v>84</v>
      </c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 ht="12.65" customHeight="1" x14ac:dyDescent="0.35">
      <c r="A127" s="13" t="s">
        <v>32</v>
      </c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:25" ht="15.5" x14ac:dyDescent="0.35">
      <c r="A128" s="26" t="s">
        <v>89</v>
      </c>
    </row>
    <row r="129" spans="1:25" ht="15.5" x14ac:dyDescent="0.35">
      <c r="A129" s="13" t="s">
        <v>32</v>
      </c>
    </row>
    <row r="130" spans="1:25" ht="15.5" x14ac:dyDescent="0.35">
      <c r="A130" s="26" t="s">
        <v>90</v>
      </c>
    </row>
    <row r="131" spans="1:25" ht="15.5" x14ac:dyDescent="0.35">
      <c r="A131" s="13" t="s">
        <v>32</v>
      </c>
    </row>
    <row r="132" spans="1:25" ht="15.5" x14ac:dyDescent="0.35">
      <c r="A132" s="26" t="s">
        <v>91</v>
      </c>
      <c r="C132" s="13"/>
      <c r="D132" s="13"/>
      <c r="E132" s="13"/>
      <c r="F132" s="13"/>
      <c r="G132" s="13"/>
    </row>
    <row r="133" spans="1:25" ht="15.5" x14ac:dyDescent="0.35">
      <c r="A133" s="13" t="s">
        <v>32</v>
      </c>
      <c r="C133" s="13"/>
      <c r="D133" s="13"/>
      <c r="E133" s="13"/>
      <c r="F133" s="13"/>
      <c r="G133" s="13"/>
    </row>
    <row r="134" spans="1:25" ht="15.5" x14ac:dyDescent="0.35">
      <c r="A134" s="26" t="s">
        <v>93</v>
      </c>
    </row>
    <row r="135" spans="1:25" ht="15.5" x14ac:dyDescent="0.35">
      <c r="A135" s="13" t="s">
        <v>32</v>
      </c>
    </row>
    <row r="140" spans="1:25" ht="15.5" x14ac:dyDescent="0.35">
      <c r="A140" s="21" t="s">
        <v>15</v>
      </c>
    </row>
    <row r="141" spans="1:25" ht="15.5" x14ac:dyDescent="0.35">
      <c r="A141" s="22" t="s">
        <v>16</v>
      </c>
      <c r="B141" s="13"/>
    </row>
    <row r="142" spans="1:25" ht="15.5" x14ac:dyDescent="0.35">
      <c r="A142" s="22" t="s">
        <v>12</v>
      </c>
      <c r="B142" s="13"/>
    </row>
    <row r="143" spans="1:25" ht="15.5" x14ac:dyDescent="0.35">
      <c r="A143" s="22" t="s">
        <v>14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spans="1:25" ht="15.5" x14ac:dyDescent="0.35">
      <c r="A144" s="22" t="s">
        <v>63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spans="1:25" ht="15.5" x14ac:dyDescent="0.35">
      <c r="A145" s="22" t="s">
        <v>53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 ht="15.5" x14ac:dyDescent="0.35">
      <c r="A146" s="22" t="s">
        <v>54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 ht="15.5" x14ac:dyDescent="0.35">
      <c r="A147" s="22" t="s">
        <v>55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 ht="15.5" x14ac:dyDescent="0.35">
      <c r="A148" s="22" t="s">
        <v>56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spans="1:25" ht="15" customHeight="1" x14ac:dyDescent="0.35">
      <c r="A149" s="64" t="s">
        <v>61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 ht="14.5" customHeight="1" x14ac:dyDescent="0.3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 ht="11.4" customHeight="1" x14ac:dyDescent="0.35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 ht="15.5" x14ac:dyDescent="0.35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</sheetData>
  <mergeCells count="38">
    <mergeCell ref="H93:M93"/>
    <mergeCell ref="A93:F93"/>
    <mergeCell ref="A92:M92"/>
    <mergeCell ref="A75:Y75"/>
    <mergeCell ref="A76:E76"/>
    <mergeCell ref="F76:I76"/>
    <mergeCell ref="J76:M76"/>
    <mergeCell ref="N76:Q76"/>
    <mergeCell ref="R76:U76"/>
    <mergeCell ref="V76:Y76"/>
    <mergeCell ref="A52:Y52"/>
    <mergeCell ref="A53:E53"/>
    <mergeCell ref="F53:I53"/>
    <mergeCell ref="J53:M53"/>
    <mergeCell ref="N53:Q53"/>
    <mergeCell ref="R53:U53"/>
    <mergeCell ref="V53:Y53"/>
    <mergeCell ref="A35:Y35"/>
    <mergeCell ref="A36:E36"/>
    <mergeCell ref="F36:I36"/>
    <mergeCell ref="J36:M36"/>
    <mergeCell ref="N36:Q36"/>
    <mergeCell ref="R36:U36"/>
    <mergeCell ref="V36:Y36"/>
    <mergeCell ref="A18:Y18"/>
    <mergeCell ref="A19:E19"/>
    <mergeCell ref="F19:I19"/>
    <mergeCell ref="J19:M19"/>
    <mergeCell ref="N19:Q19"/>
    <mergeCell ref="R19:U19"/>
    <mergeCell ref="V19:Y19"/>
    <mergeCell ref="A1:Y1"/>
    <mergeCell ref="A2:E2"/>
    <mergeCell ref="F2:I2"/>
    <mergeCell ref="J2:M2"/>
    <mergeCell ref="N2:Q2"/>
    <mergeCell ref="R2:U2"/>
    <mergeCell ref="V2:Y2"/>
  </mergeCells>
  <hyperlinks>
    <hyperlink ref="A149" r:id="rId1" xr:uid="{CCD560C4-0A02-4128-97E7-BEF6DB413CFF}"/>
  </hyperlinks>
  <pageMargins left="0.7" right="0.7" top="0.75" bottom="0.75" header="0.3" footer="0.3"/>
  <pageSetup scale="43" firstPageNumber="3" fitToHeight="0" orientation="landscape" useFirstPageNumber="1" r:id="rId2"/>
  <headerFooter>
    <oddHeader>&amp;C&amp;"-,Bold"&amp;16FT-D Transfers Summary&amp;L&amp;14August 2023</oddHeader>
    <oddFooter>&amp;R&amp;P</oddFooter>
  </headerFooter>
  <ignoredErrors>
    <ignoredError sqref="F107 M10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A0E5-97FE-425A-ACA9-A2CE58A01D57}">
  <sheetPr codeName="Sheet3"/>
  <dimension ref="A1:Y150"/>
  <sheetViews>
    <sheetView showGridLines="0" tabSelected="1" view="pageLayout" topLeftCell="B52" zoomScale="55" zoomScaleNormal="73" zoomScalePageLayoutView="55" workbookViewId="0">
      <selection activeCell="V72" sqref="V72"/>
    </sheetView>
  </sheetViews>
  <sheetFormatPr defaultRowHeight="14.5" x14ac:dyDescent="0.35"/>
  <cols>
    <col min="1" max="25" width="11.36328125" customWidth="1"/>
    <col min="26" max="26" width="10.453125" customWidth="1"/>
  </cols>
  <sheetData>
    <row r="1" spans="1:25" ht="16" thickBot="1" x14ac:dyDescent="0.4">
      <c r="A1" s="75" t="s">
        <v>31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7"/>
    </row>
    <row r="2" spans="1:25" ht="15.5" x14ac:dyDescent="0.35">
      <c r="A2" s="78" t="s">
        <v>4</v>
      </c>
      <c r="B2" s="78"/>
      <c r="C2" s="78"/>
      <c r="D2" s="78"/>
      <c r="E2" s="79"/>
      <c r="F2" s="80" t="s">
        <v>7</v>
      </c>
      <c r="G2" s="78"/>
      <c r="H2" s="78"/>
      <c r="I2" s="79"/>
      <c r="J2" s="80" t="s">
        <v>8</v>
      </c>
      <c r="K2" s="78"/>
      <c r="L2" s="78"/>
      <c r="M2" s="79"/>
      <c r="N2" s="80" t="s">
        <v>9</v>
      </c>
      <c r="O2" s="78"/>
      <c r="P2" s="78"/>
      <c r="Q2" s="79"/>
      <c r="R2" s="80" t="s">
        <v>10</v>
      </c>
      <c r="S2" s="78"/>
      <c r="T2" s="78"/>
      <c r="U2" s="79"/>
      <c r="V2" s="81" t="s">
        <v>11</v>
      </c>
      <c r="W2" s="78"/>
      <c r="X2" s="78"/>
      <c r="Y2" s="79"/>
    </row>
    <row r="3" spans="1:25" s="2" customFormat="1" ht="15.5" x14ac:dyDescent="0.35">
      <c r="A3" s="3" t="s">
        <v>5</v>
      </c>
      <c r="B3" s="33" t="s">
        <v>6</v>
      </c>
      <c r="C3" s="33" t="s">
        <v>2</v>
      </c>
      <c r="D3" s="34" t="s">
        <v>3</v>
      </c>
      <c r="E3" s="35" t="s">
        <v>4</v>
      </c>
      <c r="F3" s="36" t="s">
        <v>6</v>
      </c>
      <c r="G3" s="33" t="s">
        <v>2</v>
      </c>
      <c r="H3" s="34" t="s">
        <v>3</v>
      </c>
      <c r="I3" s="35" t="s">
        <v>4</v>
      </c>
      <c r="J3" s="36" t="s">
        <v>6</v>
      </c>
      <c r="K3" s="33" t="s">
        <v>2</v>
      </c>
      <c r="L3" s="34" t="s">
        <v>3</v>
      </c>
      <c r="M3" s="35" t="s">
        <v>4</v>
      </c>
      <c r="N3" s="36" t="s">
        <v>6</v>
      </c>
      <c r="O3" s="33" t="s">
        <v>2</v>
      </c>
      <c r="P3" s="34" t="s">
        <v>3</v>
      </c>
      <c r="Q3" s="35" t="s">
        <v>4</v>
      </c>
      <c r="R3" s="36" t="s">
        <v>6</v>
      </c>
      <c r="S3" s="33" t="s">
        <v>2</v>
      </c>
      <c r="T3" s="34" t="s">
        <v>3</v>
      </c>
      <c r="U3" s="35" t="s">
        <v>4</v>
      </c>
      <c r="V3" s="32" t="s">
        <v>6</v>
      </c>
      <c r="W3" s="33" t="s">
        <v>2</v>
      </c>
      <c r="X3" s="34" t="s">
        <v>3</v>
      </c>
      <c r="Y3" s="35" t="s">
        <v>4</v>
      </c>
    </row>
    <row r="4" spans="1:25" s="1" customFormat="1" ht="15.5" x14ac:dyDescent="0.35">
      <c r="A4" s="4">
        <v>44795</v>
      </c>
      <c r="B4" s="5">
        <f t="shared" ref="B4:B14" si="0">SUM(F4,J4,N4,R4,V4)</f>
        <v>5611309</v>
      </c>
      <c r="C4" s="5">
        <f t="shared" ref="C4:C15" si="1">SUM(G4,K4,O4,S4,W4)</f>
        <v>22500</v>
      </c>
      <c r="D4" s="5">
        <f t="shared" ref="D4:D15" si="2">SUM(H4,L4,P4,T4,X4)</f>
        <v>152345</v>
      </c>
      <c r="E4" s="6">
        <f t="shared" ref="E4:E15" si="3">SUM(B4:D4)</f>
        <v>5786154</v>
      </c>
      <c r="F4" s="7">
        <f t="shared" ref="F4:U4" si="4">SUM(F21,F38,F55,F79)</f>
        <v>2499</v>
      </c>
      <c r="G4" s="7">
        <f t="shared" si="4"/>
        <v>0</v>
      </c>
      <c r="H4" s="7">
        <f t="shared" si="4"/>
        <v>0</v>
      </c>
      <c r="I4" s="7">
        <f t="shared" si="4"/>
        <v>2499</v>
      </c>
      <c r="J4" s="7">
        <f t="shared" si="4"/>
        <v>68816</v>
      </c>
      <c r="K4" s="7">
        <f t="shared" si="4"/>
        <v>0</v>
      </c>
      <c r="L4" s="7">
        <f t="shared" si="4"/>
        <v>0</v>
      </c>
      <c r="M4" s="7">
        <f t="shared" si="4"/>
        <v>68816</v>
      </c>
      <c r="N4" s="7">
        <f t="shared" si="4"/>
        <v>10500</v>
      </c>
      <c r="O4" s="7">
        <f t="shared" si="4"/>
        <v>5500</v>
      </c>
      <c r="P4" s="7">
        <f t="shared" si="4"/>
        <v>0</v>
      </c>
      <c r="Q4" s="7">
        <f t="shared" si="4"/>
        <v>16000</v>
      </c>
      <c r="R4" s="7">
        <f t="shared" si="4"/>
        <v>467940</v>
      </c>
      <c r="S4" s="7">
        <f t="shared" si="4"/>
        <v>12000</v>
      </c>
      <c r="T4" s="7">
        <f t="shared" si="4"/>
        <v>24443</v>
      </c>
      <c r="U4" s="7">
        <f t="shared" si="4"/>
        <v>504383</v>
      </c>
      <c r="V4" s="7">
        <f t="shared" ref="V4:V15" si="5">SUM(V21,V38,V55,V79,B96,C96,I96,J96)</f>
        <v>5061554</v>
      </c>
      <c r="W4" s="5">
        <f t="shared" ref="W4:W13" si="6">SUM(W21,W38,W55,W79,D96,K96)</f>
        <v>5000</v>
      </c>
      <c r="X4" s="5">
        <f t="shared" ref="X4:X12" si="7">SUM(X21,X38,X55,X79,E96,L96)</f>
        <v>127902</v>
      </c>
      <c r="Y4" s="6">
        <f t="shared" ref="Y4:Y6" si="8">SUM(V4:X4)</f>
        <v>5194456</v>
      </c>
    </row>
    <row r="5" spans="1:25" ht="15.5" x14ac:dyDescent="0.35">
      <c r="A5" s="4">
        <v>44826</v>
      </c>
      <c r="B5" s="5">
        <f t="shared" si="0"/>
        <v>5314846</v>
      </c>
      <c r="C5" s="5">
        <f t="shared" si="1"/>
        <v>18000</v>
      </c>
      <c r="D5" s="5">
        <f t="shared" si="2"/>
        <v>89120</v>
      </c>
      <c r="E5" s="6">
        <f t="shared" si="3"/>
        <v>5421966</v>
      </c>
      <c r="F5" s="7">
        <f t="shared" ref="F5:U5" si="9">SUM(F22,F39,F56,F80)</f>
        <v>0</v>
      </c>
      <c r="G5" s="7">
        <f t="shared" si="9"/>
        <v>0</v>
      </c>
      <c r="H5" s="7">
        <f t="shared" si="9"/>
        <v>0</v>
      </c>
      <c r="I5" s="7">
        <f t="shared" si="9"/>
        <v>0</v>
      </c>
      <c r="J5" s="7">
        <f t="shared" si="9"/>
        <v>24100</v>
      </c>
      <c r="K5" s="7">
        <f t="shared" si="9"/>
        <v>500</v>
      </c>
      <c r="L5" s="7">
        <f t="shared" si="9"/>
        <v>0</v>
      </c>
      <c r="M5" s="7">
        <f t="shared" si="9"/>
        <v>24600</v>
      </c>
      <c r="N5" s="7">
        <f t="shared" si="9"/>
        <v>88000</v>
      </c>
      <c r="O5" s="7">
        <f t="shared" si="9"/>
        <v>4500</v>
      </c>
      <c r="P5" s="7">
        <f t="shared" si="9"/>
        <v>0</v>
      </c>
      <c r="Q5" s="7">
        <f t="shared" si="9"/>
        <v>92500</v>
      </c>
      <c r="R5" s="7">
        <f t="shared" si="9"/>
        <v>105018</v>
      </c>
      <c r="S5" s="7">
        <f t="shared" si="9"/>
        <v>0</v>
      </c>
      <c r="T5" s="7">
        <f t="shared" si="9"/>
        <v>4028</v>
      </c>
      <c r="U5" s="7">
        <f t="shared" si="9"/>
        <v>109046</v>
      </c>
      <c r="V5" s="7">
        <f t="shared" si="5"/>
        <v>5097728</v>
      </c>
      <c r="W5" s="5">
        <f t="shared" si="6"/>
        <v>13000</v>
      </c>
      <c r="X5" s="5">
        <f t="shared" si="7"/>
        <v>85092</v>
      </c>
      <c r="Y5" s="6">
        <f t="shared" si="8"/>
        <v>5195820</v>
      </c>
    </row>
    <row r="6" spans="1:25" ht="15.5" x14ac:dyDescent="0.35">
      <c r="A6" s="4">
        <v>44856</v>
      </c>
      <c r="B6" s="5">
        <f t="shared" si="0"/>
        <v>4651975</v>
      </c>
      <c r="C6" s="5">
        <f t="shared" si="1"/>
        <v>10000</v>
      </c>
      <c r="D6" s="5">
        <f t="shared" si="2"/>
        <v>68152</v>
      </c>
      <c r="E6" s="6">
        <f t="shared" si="3"/>
        <v>4730127</v>
      </c>
      <c r="F6" s="7">
        <f t="shared" ref="F6:U6" si="10">SUM(F23,F40,F57,F81)</f>
        <v>4500</v>
      </c>
      <c r="G6" s="7">
        <f t="shared" si="10"/>
        <v>0</v>
      </c>
      <c r="H6" s="7">
        <f t="shared" si="10"/>
        <v>79</v>
      </c>
      <c r="I6" s="7">
        <f t="shared" si="10"/>
        <v>4579</v>
      </c>
      <c r="J6" s="7">
        <f t="shared" si="10"/>
        <v>53816</v>
      </c>
      <c r="K6" s="7">
        <f t="shared" si="10"/>
        <v>0</v>
      </c>
      <c r="L6" s="7">
        <f t="shared" si="10"/>
        <v>8290</v>
      </c>
      <c r="M6" s="7">
        <f t="shared" si="10"/>
        <v>62106</v>
      </c>
      <c r="N6" s="7">
        <f t="shared" si="10"/>
        <v>83260</v>
      </c>
      <c r="O6" s="7">
        <f t="shared" si="10"/>
        <v>0</v>
      </c>
      <c r="P6" s="7">
        <f t="shared" si="10"/>
        <v>0</v>
      </c>
      <c r="Q6" s="7">
        <f t="shared" si="10"/>
        <v>83260</v>
      </c>
      <c r="R6" s="7">
        <f t="shared" si="10"/>
        <v>5223</v>
      </c>
      <c r="S6" s="7">
        <f t="shared" si="10"/>
        <v>0</v>
      </c>
      <c r="T6" s="7">
        <f t="shared" si="10"/>
        <v>0</v>
      </c>
      <c r="U6" s="7">
        <f t="shared" si="10"/>
        <v>5223</v>
      </c>
      <c r="V6" s="7">
        <f t="shared" si="5"/>
        <v>4505176</v>
      </c>
      <c r="W6" s="5">
        <f t="shared" si="6"/>
        <v>10000</v>
      </c>
      <c r="X6" s="5">
        <f t="shared" si="7"/>
        <v>59783</v>
      </c>
      <c r="Y6" s="6">
        <f t="shared" si="8"/>
        <v>4574959</v>
      </c>
    </row>
    <row r="7" spans="1:25" ht="15.5" x14ac:dyDescent="0.35">
      <c r="A7" s="4">
        <v>44887</v>
      </c>
      <c r="B7" s="5">
        <f t="shared" si="0"/>
        <v>4215590</v>
      </c>
      <c r="C7" s="5">
        <f t="shared" si="1"/>
        <v>34000</v>
      </c>
      <c r="D7" s="5">
        <f t="shared" si="2"/>
        <v>62718</v>
      </c>
      <c r="E7" s="6">
        <f t="shared" si="3"/>
        <v>4312308</v>
      </c>
      <c r="F7" s="7">
        <f t="shared" ref="F7:U7" si="11">SUM(F24,F41,F58,F82)</f>
        <v>79</v>
      </c>
      <c r="G7" s="7">
        <f t="shared" si="11"/>
        <v>0</v>
      </c>
      <c r="H7" s="7">
        <f t="shared" si="11"/>
        <v>0</v>
      </c>
      <c r="I7" s="7">
        <f t="shared" si="11"/>
        <v>79</v>
      </c>
      <c r="J7" s="7">
        <f t="shared" si="11"/>
        <v>11211</v>
      </c>
      <c r="K7" s="7">
        <f t="shared" si="11"/>
        <v>4000</v>
      </c>
      <c r="L7" s="7">
        <f t="shared" si="11"/>
        <v>711</v>
      </c>
      <c r="M7" s="7">
        <f t="shared" si="11"/>
        <v>15922</v>
      </c>
      <c r="N7" s="7">
        <f t="shared" si="11"/>
        <v>21300</v>
      </c>
      <c r="O7" s="7">
        <f t="shared" si="11"/>
        <v>0</v>
      </c>
      <c r="P7" s="7">
        <f t="shared" si="11"/>
        <v>0</v>
      </c>
      <c r="Q7" s="7">
        <f t="shared" si="11"/>
        <v>21300</v>
      </c>
      <c r="R7" s="7">
        <f t="shared" si="11"/>
        <v>0</v>
      </c>
      <c r="S7" s="7">
        <f t="shared" si="11"/>
        <v>0</v>
      </c>
      <c r="T7" s="7">
        <f t="shared" si="11"/>
        <v>0</v>
      </c>
      <c r="U7" s="7">
        <f t="shared" si="11"/>
        <v>0</v>
      </c>
      <c r="V7" s="7">
        <f t="shared" si="5"/>
        <v>4183000</v>
      </c>
      <c r="W7" s="5">
        <f t="shared" si="6"/>
        <v>30000</v>
      </c>
      <c r="X7" s="5">
        <f t="shared" si="7"/>
        <v>62007</v>
      </c>
      <c r="Y7" s="6">
        <f>SUM(V7:X7)</f>
        <v>4275007</v>
      </c>
    </row>
    <row r="8" spans="1:25" ht="15.5" x14ac:dyDescent="0.35">
      <c r="A8" s="4">
        <v>44917</v>
      </c>
      <c r="B8" s="5">
        <f t="shared" si="0"/>
        <v>3121956</v>
      </c>
      <c r="C8" s="5">
        <f t="shared" si="1"/>
        <v>27505</v>
      </c>
      <c r="D8" s="5">
        <f t="shared" si="2"/>
        <v>191667</v>
      </c>
      <c r="E8" s="6">
        <f t="shared" si="3"/>
        <v>3341128</v>
      </c>
      <c r="F8" s="7">
        <f t="shared" ref="F8:U8" si="12">SUM(F25,F42,F59,F83)</f>
        <v>3000</v>
      </c>
      <c r="G8" s="7">
        <f t="shared" si="12"/>
        <v>0</v>
      </c>
      <c r="H8" s="7">
        <f t="shared" si="12"/>
        <v>0</v>
      </c>
      <c r="I8" s="7">
        <f t="shared" si="12"/>
        <v>3000</v>
      </c>
      <c r="J8" s="7">
        <f t="shared" si="12"/>
        <v>10500</v>
      </c>
      <c r="K8" s="7">
        <f t="shared" si="12"/>
        <v>6507</v>
      </c>
      <c r="L8" s="7">
        <f t="shared" si="12"/>
        <v>0</v>
      </c>
      <c r="M8" s="7">
        <f t="shared" si="12"/>
        <v>17007</v>
      </c>
      <c r="N8" s="7">
        <f t="shared" si="12"/>
        <v>8794</v>
      </c>
      <c r="O8" s="7">
        <f t="shared" si="12"/>
        <v>4000</v>
      </c>
      <c r="P8" s="7">
        <f t="shared" si="12"/>
        <v>794</v>
      </c>
      <c r="Q8" s="7">
        <f t="shared" si="12"/>
        <v>13588</v>
      </c>
      <c r="R8" s="7">
        <f t="shared" si="12"/>
        <v>0</v>
      </c>
      <c r="S8" s="7">
        <f t="shared" si="12"/>
        <v>10000</v>
      </c>
      <c r="T8" s="7">
        <f t="shared" si="12"/>
        <v>0</v>
      </c>
      <c r="U8" s="7">
        <f t="shared" si="12"/>
        <v>10000</v>
      </c>
      <c r="V8" s="7">
        <f t="shared" si="5"/>
        <v>3099662</v>
      </c>
      <c r="W8" s="5">
        <f t="shared" si="6"/>
        <v>6998</v>
      </c>
      <c r="X8" s="5">
        <f t="shared" si="7"/>
        <v>190873</v>
      </c>
      <c r="Y8" s="6" t="e">
        <f>SUM(V8:'Transfers to Storage'!X8)</f>
        <v>#VALUE!</v>
      </c>
    </row>
    <row r="9" spans="1:25" ht="15.5" x14ac:dyDescent="0.35">
      <c r="A9" s="4">
        <v>44948</v>
      </c>
      <c r="B9" s="5">
        <f t="shared" si="0"/>
        <v>1915975</v>
      </c>
      <c r="C9" s="5">
        <f t="shared" si="1"/>
        <v>0</v>
      </c>
      <c r="D9" s="5">
        <f t="shared" si="2"/>
        <v>0</v>
      </c>
      <c r="E9" s="6">
        <f t="shared" si="3"/>
        <v>1915975</v>
      </c>
      <c r="F9" s="7">
        <f t="shared" ref="F9:U9" si="13">SUM(F26,F43,F60,F84)</f>
        <v>0</v>
      </c>
      <c r="G9" s="7">
        <f t="shared" si="13"/>
        <v>0</v>
      </c>
      <c r="H9" s="7">
        <f t="shared" si="13"/>
        <v>0</v>
      </c>
      <c r="I9" s="7">
        <f t="shared" si="13"/>
        <v>0</v>
      </c>
      <c r="J9" s="7">
        <f t="shared" si="13"/>
        <v>5500</v>
      </c>
      <c r="K9" s="7">
        <f t="shared" si="13"/>
        <v>0</v>
      </c>
      <c r="L9" s="7">
        <f t="shared" si="13"/>
        <v>0</v>
      </c>
      <c r="M9" s="7">
        <f t="shared" si="13"/>
        <v>5500</v>
      </c>
      <c r="N9" s="7">
        <f t="shared" si="13"/>
        <v>17900</v>
      </c>
      <c r="O9" s="7">
        <f t="shared" si="13"/>
        <v>0</v>
      </c>
      <c r="P9" s="7">
        <f t="shared" si="13"/>
        <v>0</v>
      </c>
      <c r="Q9" s="7">
        <f t="shared" si="13"/>
        <v>17900</v>
      </c>
      <c r="R9" s="7">
        <f t="shared" si="13"/>
        <v>835</v>
      </c>
      <c r="S9" s="7">
        <f t="shared" si="13"/>
        <v>0</v>
      </c>
      <c r="T9" s="7">
        <f t="shared" si="13"/>
        <v>0</v>
      </c>
      <c r="U9" s="7">
        <f t="shared" si="13"/>
        <v>835</v>
      </c>
      <c r="V9" s="7">
        <f t="shared" si="5"/>
        <v>1891740</v>
      </c>
      <c r="W9" s="5">
        <f t="shared" si="6"/>
        <v>0</v>
      </c>
      <c r="X9" s="5">
        <f t="shared" si="7"/>
        <v>0</v>
      </c>
      <c r="Y9" s="6">
        <f t="shared" ref="Y9:Y15" si="14">SUM(V9:X9)</f>
        <v>1891740</v>
      </c>
    </row>
    <row r="10" spans="1:25" ht="15.5" x14ac:dyDescent="0.35">
      <c r="A10" s="4">
        <v>44979</v>
      </c>
      <c r="B10" s="5">
        <f t="shared" si="0"/>
        <v>1537673</v>
      </c>
      <c r="C10" s="5">
        <f t="shared" si="1"/>
        <v>58348</v>
      </c>
      <c r="D10" s="5">
        <f t="shared" si="2"/>
        <v>30855</v>
      </c>
      <c r="E10" s="6">
        <f t="shared" si="3"/>
        <v>1626876</v>
      </c>
      <c r="F10" s="7">
        <f t="shared" ref="F10:U10" si="15">SUM(F27,F44,F61,F85)</f>
        <v>0</v>
      </c>
      <c r="G10" s="7">
        <f t="shared" si="15"/>
        <v>0</v>
      </c>
      <c r="H10" s="7">
        <f t="shared" si="15"/>
        <v>0</v>
      </c>
      <c r="I10" s="7">
        <f t="shared" si="15"/>
        <v>0</v>
      </c>
      <c r="J10" s="7">
        <f t="shared" si="15"/>
        <v>99526</v>
      </c>
      <c r="K10" s="7">
        <f t="shared" si="15"/>
        <v>58348</v>
      </c>
      <c r="L10" s="7">
        <f t="shared" si="15"/>
        <v>0</v>
      </c>
      <c r="M10" s="7">
        <f t="shared" si="15"/>
        <v>157874</v>
      </c>
      <c r="N10" s="7">
        <f t="shared" si="15"/>
        <v>10725</v>
      </c>
      <c r="O10" s="7">
        <f t="shared" si="15"/>
        <v>0</v>
      </c>
      <c r="P10" s="7">
        <f t="shared" si="15"/>
        <v>0</v>
      </c>
      <c r="Q10" s="7">
        <f t="shared" si="15"/>
        <v>10725</v>
      </c>
      <c r="R10" s="7">
        <f t="shared" si="15"/>
        <v>0</v>
      </c>
      <c r="S10" s="7">
        <f t="shared" si="15"/>
        <v>0</v>
      </c>
      <c r="T10" s="7">
        <f t="shared" si="15"/>
        <v>0</v>
      </c>
      <c r="U10" s="7">
        <f t="shared" si="15"/>
        <v>0</v>
      </c>
      <c r="V10" s="7">
        <f t="shared" si="5"/>
        <v>1427422</v>
      </c>
      <c r="W10" s="5">
        <f t="shared" si="6"/>
        <v>0</v>
      </c>
      <c r="X10" s="5">
        <f t="shared" si="7"/>
        <v>30855</v>
      </c>
      <c r="Y10" s="6">
        <f t="shared" si="14"/>
        <v>1458277</v>
      </c>
    </row>
    <row r="11" spans="1:25" ht="15.5" x14ac:dyDescent="0.35">
      <c r="A11" s="4">
        <v>45007</v>
      </c>
      <c r="B11" s="5">
        <f t="shared" si="0"/>
        <v>1498455</v>
      </c>
      <c r="C11" s="5">
        <f t="shared" si="1"/>
        <v>0</v>
      </c>
      <c r="D11" s="5">
        <f t="shared" si="2"/>
        <v>0</v>
      </c>
      <c r="E11" s="6">
        <f t="shared" si="3"/>
        <v>1498455</v>
      </c>
      <c r="F11" s="7">
        <f t="shared" ref="F11:U11" si="16">SUM(F28,F45,F62,F86)</f>
        <v>62450</v>
      </c>
      <c r="G11" s="7">
        <f t="shared" si="16"/>
        <v>0</v>
      </c>
      <c r="H11" s="7">
        <f t="shared" si="16"/>
        <v>0</v>
      </c>
      <c r="I11" s="7">
        <f t="shared" si="16"/>
        <v>62450</v>
      </c>
      <c r="J11" s="7">
        <f t="shared" si="16"/>
        <v>12600</v>
      </c>
      <c r="K11" s="7">
        <f t="shared" si="16"/>
        <v>0</v>
      </c>
      <c r="L11" s="7">
        <f t="shared" si="16"/>
        <v>0</v>
      </c>
      <c r="M11" s="7">
        <f t="shared" si="16"/>
        <v>12600</v>
      </c>
      <c r="N11" s="7">
        <f t="shared" si="16"/>
        <v>11300</v>
      </c>
      <c r="O11" s="7">
        <f t="shared" si="16"/>
        <v>0</v>
      </c>
      <c r="P11" s="7">
        <f t="shared" si="16"/>
        <v>0</v>
      </c>
      <c r="Q11" s="7">
        <f t="shared" si="16"/>
        <v>11300</v>
      </c>
      <c r="R11" s="7">
        <f t="shared" si="16"/>
        <v>0</v>
      </c>
      <c r="S11" s="7">
        <f t="shared" si="16"/>
        <v>0</v>
      </c>
      <c r="T11" s="7">
        <f t="shared" si="16"/>
        <v>0</v>
      </c>
      <c r="U11" s="7">
        <f t="shared" si="16"/>
        <v>0</v>
      </c>
      <c r="V11" s="7">
        <f t="shared" si="5"/>
        <v>1412105</v>
      </c>
      <c r="W11" s="5">
        <f t="shared" si="6"/>
        <v>0</v>
      </c>
      <c r="X11" s="5">
        <f t="shared" si="7"/>
        <v>0</v>
      </c>
      <c r="Y11" s="6">
        <f t="shared" si="14"/>
        <v>1412105</v>
      </c>
    </row>
    <row r="12" spans="1:25" ht="15.5" x14ac:dyDescent="0.35">
      <c r="A12" s="4">
        <v>45038</v>
      </c>
      <c r="B12" s="5">
        <f t="shared" si="0"/>
        <v>557515</v>
      </c>
      <c r="C12" s="5">
        <f t="shared" si="1"/>
        <v>20000</v>
      </c>
      <c r="D12" s="5">
        <f t="shared" si="2"/>
        <v>2000</v>
      </c>
      <c r="E12" s="6">
        <f t="shared" si="3"/>
        <v>579515</v>
      </c>
      <c r="F12" s="7">
        <f t="shared" ref="F12:U12" si="17">SUM(F29,F46,F63,F87)</f>
        <v>49300</v>
      </c>
      <c r="G12" s="7">
        <f t="shared" si="17"/>
        <v>0</v>
      </c>
      <c r="H12" s="7">
        <f t="shared" si="17"/>
        <v>0</v>
      </c>
      <c r="I12" s="7">
        <f t="shared" si="17"/>
        <v>49300</v>
      </c>
      <c r="J12" s="7">
        <f t="shared" si="17"/>
        <v>62500</v>
      </c>
      <c r="K12" s="7">
        <f t="shared" si="17"/>
        <v>20000</v>
      </c>
      <c r="L12" s="7">
        <f t="shared" si="17"/>
        <v>0</v>
      </c>
      <c r="M12" s="7">
        <f t="shared" si="17"/>
        <v>82500</v>
      </c>
      <c r="N12" s="7">
        <f t="shared" si="17"/>
        <v>15647</v>
      </c>
      <c r="O12" s="7">
        <f t="shared" si="17"/>
        <v>0</v>
      </c>
      <c r="P12" s="7">
        <f t="shared" si="17"/>
        <v>0</v>
      </c>
      <c r="Q12" s="7">
        <f t="shared" si="17"/>
        <v>15647</v>
      </c>
      <c r="R12" s="7">
        <f t="shared" si="17"/>
        <v>0</v>
      </c>
      <c r="S12" s="7">
        <f t="shared" si="17"/>
        <v>0</v>
      </c>
      <c r="T12" s="7">
        <f t="shared" si="17"/>
        <v>0</v>
      </c>
      <c r="U12" s="7">
        <f t="shared" si="17"/>
        <v>0</v>
      </c>
      <c r="V12" s="7">
        <f t="shared" si="5"/>
        <v>430068</v>
      </c>
      <c r="W12" s="5">
        <f t="shared" si="6"/>
        <v>0</v>
      </c>
      <c r="X12" s="5">
        <f t="shared" si="7"/>
        <v>2000</v>
      </c>
      <c r="Y12" s="6">
        <f t="shared" si="14"/>
        <v>432068</v>
      </c>
    </row>
    <row r="13" spans="1:25" ht="15.5" x14ac:dyDescent="0.35">
      <c r="A13" s="4">
        <v>45068</v>
      </c>
      <c r="B13" s="5">
        <f t="shared" si="0"/>
        <v>1744219</v>
      </c>
      <c r="C13" s="5">
        <f t="shared" si="1"/>
        <v>3000</v>
      </c>
      <c r="D13" s="5">
        <f t="shared" si="2"/>
        <v>68300</v>
      </c>
      <c r="E13" s="6">
        <f t="shared" si="3"/>
        <v>1815519</v>
      </c>
      <c r="F13" s="7">
        <f t="shared" ref="F13:U13" si="18">SUM(F30,F47,F64,F88)</f>
        <v>44000</v>
      </c>
      <c r="G13" s="7">
        <f t="shared" si="18"/>
        <v>0</v>
      </c>
      <c r="H13" s="7">
        <f t="shared" si="18"/>
        <v>0</v>
      </c>
      <c r="I13" s="7">
        <f t="shared" si="18"/>
        <v>44000</v>
      </c>
      <c r="J13" s="7">
        <f t="shared" si="18"/>
        <v>12500</v>
      </c>
      <c r="K13" s="7">
        <f t="shared" si="18"/>
        <v>0</v>
      </c>
      <c r="L13" s="7">
        <f t="shared" si="18"/>
        <v>0</v>
      </c>
      <c r="M13" s="7">
        <f t="shared" si="18"/>
        <v>12500</v>
      </c>
      <c r="N13" s="7">
        <f t="shared" si="18"/>
        <v>17600</v>
      </c>
      <c r="O13" s="7">
        <f t="shared" si="18"/>
        <v>0</v>
      </c>
      <c r="P13" s="7">
        <f t="shared" si="18"/>
        <v>4000</v>
      </c>
      <c r="Q13" s="7">
        <f t="shared" si="18"/>
        <v>21600</v>
      </c>
      <c r="R13" s="7">
        <f t="shared" si="18"/>
        <v>0</v>
      </c>
      <c r="S13" s="7">
        <f t="shared" si="18"/>
        <v>0</v>
      </c>
      <c r="T13" s="7">
        <f t="shared" si="18"/>
        <v>0</v>
      </c>
      <c r="U13" s="7">
        <f t="shared" si="18"/>
        <v>0</v>
      </c>
      <c r="V13" s="7">
        <f t="shared" si="5"/>
        <v>1670119</v>
      </c>
      <c r="W13" s="5">
        <f t="shared" si="6"/>
        <v>3000</v>
      </c>
      <c r="X13" s="5">
        <f>SUM(X30,X47,X64,X88,E105,L105)</f>
        <v>64300</v>
      </c>
      <c r="Y13" s="6">
        <f t="shared" si="14"/>
        <v>1737419</v>
      </c>
    </row>
    <row r="14" spans="1:25" ht="15.5" x14ac:dyDescent="0.35">
      <c r="A14" s="4">
        <v>45099</v>
      </c>
      <c r="B14" s="5">
        <f t="shared" si="0"/>
        <v>1512570</v>
      </c>
      <c r="C14" s="5">
        <f t="shared" si="1"/>
        <v>0</v>
      </c>
      <c r="D14" s="5">
        <f t="shared" si="2"/>
        <v>0</v>
      </c>
      <c r="E14" s="6">
        <f t="shared" si="3"/>
        <v>1512570</v>
      </c>
      <c r="F14" s="7">
        <f t="shared" ref="F14:U14" si="19">SUM(F31,F48,F65,F89)</f>
        <v>120000</v>
      </c>
      <c r="G14" s="7">
        <f t="shared" si="19"/>
        <v>0</v>
      </c>
      <c r="H14" s="7">
        <f t="shared" si="19"/>
        <v>0</v>
      </c>
      <c r="I14" s="7">
        <f t="shared" si="19"/>
        <v>120000</v>
      </c>
      <c r="J14" s="7">
        <f t="shared" si="19"/>
        <v>12500</v>
      </c>
      <c r="K14" s="7">
        <f t="shared" si="19"/>
        <v>0</v>
      </c>
      <c r="L14" s="7">
        <f t="shared" si="19"/>
        <v>0</v>
      </c>
      <c r="M14" s="7">
        <f t="shared" si="19"/>
        <v>12500</v>
      </c>
      <c r="N14" s="7">
        <f t="shared" si="19"/>
        <v>30200</v>
      </c>
      <c r="O14" s="7">
        <f t="shared" si="19"/>
        <v>0</v>
      </c>
      <c r="P14" s="7">
        <f t="shared" si="19"/>
        <v>0</v>
      </c>
      <c r="Q14" s="7">
        <f t="shared" si="19"/>
        <v>30200</v>
      </c>
      <c r="R14" s="7">
        <f t="shared" si="19"/>
        <v>0</v>
      </c>
      <c r="S14" s="7">
        <f t="shared" si="19"/>
        <v>0</v>
      </c>
      <c r="T14" s="7">
        <f t="shared" si="19"/>
        <v>0</v>
      </c>
      <c r="U14" s="7">
        <f t="shared" si="19"/>
        <v>0</v>
      </c>
      <c r="V14" s="7">
        <f t="shared" si="5"/>
        <v>1349870</v>
      </c>
      <c r="W14" s="5">
        <f>SUM(W31,W48,W65,W89,D106,K106)</f>
        <v>0</v>
      </c>
      <c r="X14" s="5">
        <f t="shared" ref="X14:X15" si="20">SUM(X31,X48,X65,X89,E106,L106)</f>
        <v>0</v>
      </c>
      <c r="Y14" s="6">
        <f t="shared" si="14"/>
        <v>1349870</v>
      </c>
    </row>
    <row r="15" spans="1:25" ht="15.5" x14ac:dyDescent="0.35">
      <c r="A15" s="4">
        <v>45129</v>
      </c>
      <c r="B15" s="5">
        <f>SUM(F15,J15,N15,R15,V15)</f>
        <v>3016286</v>
      </c>
      <c r="C15" s="5">
        <f t="shared" si="1"/>
        <v>0</v>
      </c>
      <c r="D15" s="5">
        <f t="shared" si="2"/>
        <v>33513</v>
      </c>
      <c r="E15" s="6">
        <f t="shared" si="3"/>
        <v>3049799</v>
      </c>
      <c r="F15" s="7">
        <f t="shared" ref="F15:U15" si="21">SUM(F32,F49,F66,F90)</f>
        <v>120000</v>
      </c>
      <c r="G15" s="7">
        <f t="shared" si="21"/>
        <v>0</v>
      </c>
      <c r="H15" s="7">
        <f t="shared" si="21"/>
        <v>0</v>
      </c>
      <c r="I15" s="7">
        <f>SUM(I32,I49,I66,I90)</f>
        <v>120000</v>
      </c>
      <c r="J15" s="7">
        <f t="shared" si="21"/>
        <v>59000</v>
      </c>
      <c r="K15" s="7">
        <f t="shared" si="21"/>
        <v>0</v>
      </c>
      <c r="L15" s="7">
        <f t="shared" si="21"/>
        <v>10000</v>
      </c>
      <c r="M15" s="7">
        <f t="shared" si="21"/>
        <v>69000</v>
      </c>
      <c r="N15" s="7">
        <f t="shared" si="21"/>
        <v>24200</v>
      </c>
      <c r="O15" s="7">
        <f t="shared" si="21"/>
        <v>0</v>
      </c>
      <c r="P15" s="7">
        <f t="shared" si="21"/>
        <v>0</v>
      </c>
      <c r="Q15" s="7">
        <f t="shared" si="21"/>
        <v>24200</v>
      </c>
      <c r="R15" s="7">
        <f t="shared" si="21"/>
        <v>0</v>
      </c>
      <c r="S15" s="7">
        <f t="shared" si="21"/>
        <v>0</v>
      </c>
      <c r="T15" s="7">
        <f t="shared" si="21"/>
        <v>0</v>
      </c>
      <c r="U15" s="7">
        <f t="shared" si="21"/>
        <v>0</v>
      </c>
      <c r="V15" s="7">
        <f t="shared" si="5"/>
        <v>2813086</v>
      </c>
      <c r="W15" s="5">
        <f t="shared" ref="W15" si="22">SUM(W32,W49,W66,W90,D107,K107)</f>
        <v>0</v>
      </c>
      <c r="X15" s="5">
        <f t="shared" si="20"/>
        <v>23513</v>
      </c>
      <c r="Y15" s="6">
        <f t="shared" si="14"/>
        <v>2836599</v>
      </c>
    </row>
    <row r="16" spans="1:25" ht="15.5" x14ac:dyDescent="0.35">
      <c r="A16" s="4">
        <v>45160</v>
      </c>
      <c r="B16" s="5">
        <f>SUM(F16,J16,N16,R16,V16)</f>
        <v>1991310</v>
      </c>
      <c r="C16" s="5">
        <f t="shared" ref="C16" si="23">SUM(G16,K16,O16,S16,W16)</f>
        <v>0</v>
      </c>
      <c r="D16" s="5">
        <f t="shared" ref="D16" si="24">SUM(H16,L16,P16,T16,X16)</f>
        <v>0</v>
      </c>
      <c r="E16" s="6">
        <f t="shared" ref="E16" si="25">SUM(B16:D16)</f>
        <v>1991310</v>
      </c>
      <c r="F16" s="7">
        <f t="shared" ref="F16:G16" si="26">SUM(F33,F50,F67,F91)</f>
        <v>90000</v>
      </c>
      <c r="G16" s="7">
        <f t="shared" si="26"/>
        <v>0</v>
      </c>
      <c r="H16" s="7">
        <f t="shared" ref="H16:U16" si="27">SUM(H33,H50,H67,H91)</f>
        <v>0</v>
      </c>
      <c r="I16" s="7">
        <f>SUM(I33,I50,I67,I91)</f>
        <v>90000</v>
      </c>
      <c r="J16" s="7">
        <f t="shared" si="27"/>
        <v>12500</v>
      </c>
      <c r="K16" s="7">
        <f t="shared" si="27"/>
        <v>0</v>
      </c>
      <c r="L16" s="7">
        <f t="shared" si="27"/>
        <v>0</v>
      </c>
      <c r="M16" s="7">
        <f t="shared" si="27"/>
        <v>12500</v>
      </c>
      <c r="N16" s="7">
        <f t="shared" si="27"/>
        <v>5800</v>
      </c>
      <c r="O16" s="7">
        <f t="shared" si="27"/>
        <v>0</v>
      </c>
      <c r="P16" s="7">
        <f t="shared" si="27"/>
        <v>0</v>
      </c>
      <c r="Q16" s="7">
        <f t="shared" si="27"/>
        <v>5800</v>
      </c>
      <c r="R16" s="7">
        <f t="shared" si="27"/>
        <v>0</v>
      </c>
      <c r="S16" s="7">
        <f t="shared" si="27"/>
        <v>0</v>
      </c>
      <c r="T16" s="7">
        <f t="shared" si="27"/>
        <v>0</v>
      </c>
      <c r="U16" s="7">
        <f t="shared" si="27"/>
        <v>0</v>
      </c>
      <c r="V16" s="7">
        <f t="shared" ref="V16" si="28">SUM(V33,V50,V67,V91,B108,C108,I108,J108)</f>
        <v>1883010</v>
      </c>
      <c r="W16" s="5">
        <f t="shared" ref="W16" si="29">SUM(W33,W50,W67,W91,D108,K108)</f>
        <v>0</v>
      </c>
      <c r="X16" s="5">
        <f t="shared" ref="X16" si="30">SUM(X33,X50,X67,X91,E108,L108)</f>
        <v>0</v>
      </c>
      <c r="Y16" s="6">
        <f t="shared" ref="Y16" si="31">SUM(V16:X16)</f>
        <v>1883010</v>
      </c>
    </row>
    <row r="17" spans="1:25" ht="16" thickBot="1" x14ac:dyDescent="0.4">
      <c r="A17" s="9"/>
      <c r="B17" s="10"/>
      <c r="C17" s="10"/>
      <c r="D17" s="10"/>
      <c r="E17" s="11"/>
      <c r="F17" s="10"/>
      <c r="G17" s="10"/>
      <c r="H17" s="10"/>
      <c r="I17" s="11"/>
      <c r="J17" s="10"/>
      <c r="K17" s="10"/>
      <c r="L17" s="10"/>
      <c r="M17" s="11"/>
      <c r="N17" s="10"/>
      <c r="O17" s="10"/>
      <c r="P17" s="10"/>
      <c r="Q17" s="11"/>
      <c r="R17" s="10"/>
      <c r="S17" s="10"/>
      <c r="T17" s="10"/>
      <c r="U17" s="11"/>
      <c r="V17" s="10"/>
      <c r="W17" s="10"/>
      <c r="X17" s="10"/>
      <c r="Y17" s="25"/>
    </row>
    <row r="18" spans="1:25" ht="16" thickBot="1" x14ac:dyDescent="0.4">
      <c r="A18" s="82" t="s">
        <v>24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4"/>
    </row>
    <row r="19" spans="1:25" ht="15.5" x14ac:dyDescent="0.35">
      <c r="A19" s="78" t="s">
        <v>4</v>
      </c>
      <c r="B19" s="78"/>
      <c r="C19" s="78"/>
      <c r="D19" s="78"/>
      <c r="E19" s="79"/>
      <c r="F19" s="85" t="s">
        <v>7</v>
      </c>
      <c r="G19" s="86"/>
      <c r="H19" s="86"/>
      <c r="I19" s="87"/>
      <c r="J19" s="85" t="s">
        <v>8</v>
      </c>
      <c r="K19" s="86"/>
      <c r="L19" s="86"/>
      <c r="M19" s="87"/>
      <c r="N19" s="85" t="s">
        <v>9</v>
      </c>
      <c r="O19" s="86"/>
      <c r="P19" s="86"/>
      <c r="Q19" s="87"/>
      <c r="R19" s="85" t="s">
        <v>10</v>
      </c>
      <c r="S19" s="86"/>
      <c r="T19" s="86"/>
      <c r="U19" s="87"/>
      <c r="V19" s="85" t="s">
        <v>11</v>
      </c>
      <c r="W19" s="86"/>
      <c r="X19" s="86"/>
      <c r="Y19" s="87"/>
    </row>
    <row r="20" spans="1:25" s="2" customFormat="1" ht="15.5" x14ac:dyDescent="0.35">
      <c r="A20" s="3" t="s">
        <v>5</v>
      </c>
      <c r="B20" s="34" t="s">
        <v>6</v>
      </c>
      <c r="C20" s="34" t="s">
        <v>2</v>
      </c>
      <c r="D20" s="34" t="s">
        <v>3</v>
      </c>
      <c r="E20" s="37" t="s">
        <v>4</v>
      </c>
      <c r="F20" s="38" t="s">
        <v>6</v>
      </c>
      <c r="G20" s="34" t="s">
        <v>2</v>
      </c>
      <c r="H20" s="34" t="s">
        <v>3</v>
      </c>
      <c r="I20" s="37" t="s">
        <v>4</v>
      </c>
      <c r="J20" s="38" t="s">
        <v>6</v>
      </c>
      <c r="K20" s="34" t="s">
        <v>2</v>
      </c>
      <c r="L20" s="34" t="s">
        <v>3</v>
      </c>
      <c r="M20" s="37" t="s">
        <v>4</v>
      </c>
      <c r="N20" s="38" t="s">
        <v>6</v>
      </c>
      <c r="O20" s="34" t="s">
        <v>2</v>
      </c>
      <c r="P20" s="34" t="s">
        <v>3</v>
      </c>
      <c r="Q20" s="37" t="s">
        <v>4</v>
      </c>
      <c r="R20" s="38" t="s">
        <v>6</v>
      </c>
      <c r="S20" s="34" t="s">
        <v>2</v>
      </c>
      <c r="T20" s="34" t="s">
        <v>3</v>
      </c>
      <c r="U20" s="37" t="s">
        <v>4</v>
      </c>
      <c r="V20" s="38" t="s">
        <v>6</v>
      </c>
      <c r="W20" s="34" t="s">
        <v>2</v>
      </c>
      <c r="X20" s="34" t="s">
        <v>3</v>
      </c>
      <c r="Y20" s="37" t="s">
        <v>4</v>
      </c>
    </row>
    <row r="21" spans="1:25" s="1" customFormat="1" ht="15.5" x14ac:dyDescent="0.35">
      <c r="A21" s="4">
        <v>44795</v>
      </c>
      <c r="B21" s="5">
        <f t="shared" ref="B21:B32" si="32">SUM(F21,J21,N21,R21,V21)</f>
        <v>732358</v>
      </c>
      <c r="C21" s="5">
        <f t="shared" ref="C21:C32" si="33">SUM(G21,K21,O21,S21,W21)</f>
        <v>10500</v>
      </c>
      <c r="D21" s="5">
        <f t="shared" ref="D21:D32" si="34">SUM(H21,L21,P21,T21,X21)</f>
        <v>73156</v>
      </c>
      <c r="E21" s="6">
        <f t="shared" ref="E21:E32" si="35">SUM(B21:D21)</f>
        <v>816014</v>
      </c>
      <c r="F21" s="8">
        <v>2499</v>
      </c>
      <c r="G21" s="5">
        <v>0</v>
      </c>
      <c r="H21" s="5">
        <v>0</v>
      </c>
      <c r="I21" s="6">
        <f t="shared" ref="I21:I32" si="36">SUM(F21:H21)</f>
        <v>2499</v>
      </c>
      <c r="J21" s="8">
        <v>68816</v>
      </c>
      <c r="K21" s="5">
        <v>0</v>
      </c>
      <c r="L21" s="5">
        <v>0</v>
      </c>
      <c r="M21" s="6">
        <f t="shared" ref="M21:M32" si="37">SUM(J21:L21)</f>
        <v>68816</v>
      </c>
      <c r="N21" s="8">
        <v>10500</v>
      </c>
      <c r="O21" s="5">
        <v>5500</v>
      </c>
      <c r="P21" s="5">
        <v>0</v>
      </c>
      <c r="Q21" s="6">
        <f t="shared" ref="Q21:Q32" si="38">SUM(N21:P21)</f>
        <v>16000</v>
      </c>
      <c r="R21" s="8">
        <v>296440</v>
      </c>
      <c r="S21" s="5">
        <v>0</v>
      </c>
      <c r="T21" s="5">
        <v>24443</v>
      </c>
      <c r="U21" s="6">
        <f t="shared" ref="U21:U32" si="39">SUM(R21:T21)</f>
        <v>320883</v>
      </c>
      <c r="V21" s="8">
        <v>354103</v>
      </c>
      <c r="W21" s="5">
        <v>5000</v>
      </c>
      <c r="X21" s="5">
        <v>48713</v>
      </c>
      <c r="Y21" s="6">
        <f t="shared" ref="Y21:Y32" si="40">SUM(V21:X21)</f>
        <v>407816</v>
      </c>
    </row>
    <row r="22" spans="1:25" ht="15.5" x14ac:dyDescent="0.35">
      <c r="A22" s="4">
        <v>44826</v>
      </c>
      <c r="B22" s="5">
        <f t="shared" si="32"/>
        <v>430127</v>
      </c>
      <c r="C22" s="5">
        <f t="shared" si="33"/>
        <v>18000</v>
      </c>
      <c r="D22" s="5">
        <f t="shared" si="34"/>
        <v>0</v>
      </c>
      <c r="E22" s="6">
        <f t="shared" si="35"/>
        <v>448127</v>
      </c>
      <c r="F22" s="8">
        <v>0</v>
      </c>
      <c r="G22" s="5">
        <v>0</v>
      </c>
      <c r="H22" s="5">
        <v>0</v>
      </c>
      <c r="I22" s="6">
        <f t="shared" si="36"/>
        <v>0</v>
      </c>
      <c r="J22" s="8">
        <v>24100</v>
      </c>
      <c r="K22" s="5">
        <v>500</v>
      </c>
      <c r="L22" s="5">
        <v>0</v>
      </c>
      <c r="M22" s="6">
        <f t="shared" si="37"/>
        <v>24600</v>
      </c>
      <c r="N22" s="8">
        <v>88000</v>
      </c>
      <c r="O22" s="5">
        <v>4500</v>
      </c>
      <c r="P22" s="5">
        <v>0</v>
      </c>
      <c r="Q22" s="6">
        <f t="shared" si="38"/>
        <v>92500</v>
      </c>
      <c r="R22" s="8">
        <v>34640</v>
      </c>
      <c r="S22" s="5">
        <v>0</v>
      </c>
      <c r="T22" s="5">
        <v>0</v>
      </c>
      <c r="U22" s="6">
        <f t="shared" si="39"/>
        <v>34640</v>
      </c>
      <c r="V22" s="8">
        <v>283387</v>
      </c>
      <c r="W22" s="5">
        <v>13000</v>
      </c>
      <c r="X22" s="5">
        <v>0</v>
      </c>
      <c r="Y22" s="6">
        <f t="shared" si="40"/>
        <v>296387</v>
      </c>
    </row>
    <row r="23" spans="1:25" ht="15.5" x14ac:dyDescent="0.35">
      <c r="A23" s="4">
        <v>44856</v>
      </c>
      <c r="B23" s="5">
        <f t="shared" si="32"/>
        <v>352218</v>
      </c>
      <c r="C23" s="5">
        <f t="shared" si="33"/>
        <v>10000</v>
      </c>
      <c r="D23" s="5">
        <f t="shared" si="34"/>
        <v>38369</v>
      </c>
      <c r="E23" s="6">
        <f t="shared" si="35"/>
        <v>400587</v>
      </c>
      <c r="F23" s="8">
        <v>0</v>
      </c>
      <c r="G23" s="5">
        <v>0</v>
      </c>
      <c r="H23" s="5">
        <v>79</v>
      </c>
      <c r="I23" s="6">
        <f t="shared" si="36"/>
        <v>79</v>
      </c>
      <c r="J23" s="8">
        <v>53816</v>
      </c>
      <c r="K23" s="5">
        <v>0</v>
      </c>
      <c r="L23" s="5">
        <v>8290</v>
      </c>
      <c r="M23" s="6">
        <f t="shared" si="37"/>
        <v>62106</v>
      </c>
      <c r="N23" s="8">
        <v>81800</v>
      </c>
      <c r="O23" s="5">
        <v>0</v>
      </c>
      <c r="P23" s="5">
        <v>0</v>
      </c>
      <c r="Q23" s="6">
        <f t="shared" si="38"/>
        <v>81800</v>
      </c>
      <c r="R23" s="8">
        <v>0</v>
      </c>
      <c r="S23" s="5">
        <v>0</v>
      </c>
      <c r="T23" s="5">
        <v>0</v>
      </c>
      <c r="U23" s="6">
        <f t="shared" si="39"/>
        <v>0</v>
      </c>
      <c r="V23" s="8">
        <v>216602</v>
      </c>
      <c r="W23" s="5">
        <v>10000</v>
      </c>
      <c r="X23" s="5">
        <v>30000</v>
      </c>
      <c r="Y23" s="6">
        <f t="shared" si="40"/>
        <v>256602</v>
      </c>
    </row>
    <row r="24" spans="1:25" ht="15.5" x14ac:dyDescent="0.35">
      <c r="A24" s="4">
        <v>44887</v>
      </c>
      <c r="B24" s="5">
        <f t="shared" si="32"/>
        <v>80600</v>
      </c>
      <c r="C24" s="5">
        <f t="shared" si="33"/>
        <v>4000</v>
      </c>
      <c r="D24" s="5">
        <f t="shared" si="34"/>
        <v>711</v>
      </c>
      <c r="E24" s="6">
        <f t="shared" si="35"/>
        <v>85311</v>
      </c>
      <c r="F24" s="8">
        <v>79</v>
      </c>
      <c r="G24" s="5">
        <v>0</v>
      </c>
      <c r="H24" s="5">
        <v>0</v>
      </c>
      <c r="I24" s="6">
        <f t="shared" si="36"/>
        <v>79</v>
      </c>
      <c r="J24" s="8">
        <v>11211</v>
      </c>
      <c r="K24" s="5">
        <v>4000</v>
      </c>
      <c r="L24" s="5">
        <v>711</v>
      </c>
      <c r="M24" s="6">
        <f t="shared" si="37"/>
        <v>15922</v>
      </c>
      <c r="N24" s="8">
        <v>21300</v>
      </c>
      <c r="O24" s="5">
        <v>0</v>
      </c>
      <c r="P24" s="5">
        <v>0</v>
      </c>
      <c r="Q24" s="6">
        <f t="shared" si="38"/>
        <v>21300</v>
      </c>
      <c r="R24" s="8">
        <v>0</v>
      </c>
      <c r="S24" s="5">
        <v>0</v>
      </c>
      <c r="T24" s="5">
        <v>0</v>
      </c>
      <c r="U24" s="6">
        <f t="shared" si="39"/>
        <v>0</v>
      </c>
      <c r="V24" s="8">
        <v>48010</v>
      </c>
      <c r="W24" s="5">
        <v>0</v>
      </c>
      <c r="X24" s="5">
        <v>0</v>
      </c>
      <c r="Y24" s="6">
        <f t="shared" si="40"/>
        <v>48010</v>
      </c>
    </row>
    <row r="25" spans="1:25" ht="15.5" x14ac:dyDescent="0.35">
      <c r="A25" s="4">
        <v>44917</v>
      </c>
      <c r="B25" s="5">
        <f t="shared" si="32"/>
        <v>88500</v>
      </c>
      <c r="C25" s="5">
        <f t="shared" si="33"/>
        <v>17505</v>
      </c>
      <c r="D25" s="5">
        <f t="shared" si="34"/>
        <v>0</v>
      </c>
      <c r="E25" s="6">
        <f t="shared" si="35"/>
        <v>106005</v>
      </c>
      <c r="F25" s="8">
        <v>3000</v>
      </c>
      <c r="G25" s="5">
        <v>0</v>
      </c>
      <c r="H25" s="5">
        <v>0</v>
      </c>
      <c r="I25" s="6">
        <f t="shared" si="36"/>
        <v>3000</v>
      </c>
      <c r="J25" s="8">
        <v>10500</v>
      </c>
      <c r="K25" s="5">
        <v>6507</v>
      </c>
      <c r="L25" s="5">
        <v>0</v>
      </c>
      <c r="M25" s="6">
        <f t="shared" si="37"/>
        <v>17007</v>
      </c>
      <c r="N25" s="8">
        <v>8000</v>
      </c>
      <c r="O25" s="5">
        <v>4000</v>
      </c>
      <c r="P25" s="5">
        <v>0</v>
      </c>
      <c r="Q25" s="6">
        <f t="shared" si="38"/>
        <v>12000</v>
      </c>
      <c r="R25" s="8">
        <v>0</v>
      </c>
      <c r="S25" s="5">
        <v>0</v>
      </c>
      <c r="T25" s="5">
        <v>0</v>
      </c>
      <c r="U25" s="6">
        <f t="shared" si="39"/>
        <v>0</v>
      </c>
      <c r="V25" s="8">
        <v>67000</v>
      </c>
      <c r="W25" s="5">
        <v>6998</v>
      </c>
      <c r="X25" s="5">
        <v>0</v>
      </c>
      <c r="Y25" s="6">
        <f t="shared" si="40"/>
        <v>73998</v>
      </c>
    </row>
    <row r="26" spans="1:25" ht="15.5" x14ac:dyDescent="0.35">
      <c r="A26" s="4">
        <v>44948</v>
      </c>
      <c r="B26" s="5">
        <f t="shared" si="32"/>
        <v>66600</v>
      </c>
      <c r="C26" s="5">
        <f t="shared" si="33"/>
        <v>0</v>
      </c>
      <c r="D26" s="5">
        <f t="shared" si="34"/>
        <v>0</v>
      </c>
      <c r="E26" s="6">
        <f t="shared" si="35"/>
        <v>66600</v>
      </c>
      <c r="F26" s="8">
        <v>0</v>
      </c>
      <c r="G26" s="5">
        <v>0</v>
      </c>
      <c r="H26" s="5">
        <v>0</v>
      </c>
      <c r="I26" s="6">
        <f t="shared" si="36"/>
        <v>0</v>
      </c>
      <c r="J26" s="8">
        <v>5500</v>
      </c>
      <c r="K26" s="5">
        <v>0</v>
      </c>
      <c r="L26" s="5">
        <v>0</v>
      </c>
      <c r="M26" s="6">
        <f t="shared" si="37"/>
        <v>5500</v>
      </c>
      <c r="N26" s="8">
        <v>17100</v>
      </c>
      <c r="O26" s="5">
        <v>0</v>
      </c>
      <c r="P26" s="5">
        <v>0</v>
      </c>
      <c r="Q26" s="6">
        <f t="shared" si="38"/>
        <v>17100</v>
      </c>
      <c r="R26" s="8">
        <v>0</v>
      </c>
      <c r="S26" s="5">
        <v>0</v>
      </c>
      <c r="T26" s="5">
        <v>0</v>
      </c>
      <c r="U26" s="6">
        <f t="shared" si="39"/>
        <v>0</v>
      </c>
      <c r="V26" s="8">
        <v>44000</v>
      </c>
      <c r="W26" s="5">
        <v>0</v>
      </c>
      <c r="X26" s="5">
        <v>0</v>
      </c>
      <c r="Y26" s="6">
        <f t="shared" si="40"/>
        <v>44000</v>
      </c>
    </row>
    <row r="27" spans="1:25" ht="15.5" x14ac:dyDescent="0.35">
      <c r="A27" s="4">
        <v>44979</v>
      </c>
      <c r="B27" s="5">
        <f t="shared" si="32"/>
        <v>192537</v>
      </c>
      <c r="C27" s="5">
        <f t="shared" si="33"/>
        <v>58348</v>
      </c>
      <c r="D27" s="5">
        <f t="shared" si="34"/>
        <v>0</v>
      </c>
      <c r="E27" s="6">
        <f t="shared" si="35"/>
        <v>250885</v>
      </c>
      <c r="F27" s="8">
        <v>0</v>
      </c>
      <c r="G27" s="5">
        <v>0</v>
      </c>
      <c r="H27" s="5">
        <v>0</v>
      </c>
      <c r="I27" s="6">
        <f t="shared" si="36"/>
        <v>0</v>
      </c>
      <c r="J27" s="8">
        <v>99526</v>
      </c>
      <c r="K27" s="5">
        <v>58348</v>
      </c>
      <c r="L27" s="5">
        <v>0</v>
      </c>
      <c r="M27" s="6">
        <f t="shared" si="37"/>
        <v>157874</v>
      </c>
      <c r="N27" s="8">
        <v>10300</v>
      </c>
      <c r="O27" s="5">
        <v>0</v>
      </c>
      <c r="P27" s="5">
        <v>0</v>
      </c>
      <c r="Q27" s="6">
        <f t="shared" si="38"/>
        <v>10300</v>
      </c>
      <c r="R27" s="8">
        <v>0</v>
      </c>
      <c r="S27" s="5">
        <v>0</v>
      </c>
      <c r="T27" s="5">
        <v>0</v>
      </c>
      <c r="U27" s="6">
        <f t="shared" si="39"/>
        <v>0</v>
      </c>
      <c r="V27" s="8">
        <v>82711</v>
      </c>
      <c r="W27" s="5">
        <v>0</v>
      </c>
      <c r="X27" s="5">
        <v>0</v>
      </c>
      <c r="Y27" s="6">
        <f t="shared" si="40"/>
        <v>82711</v>
      </c>
    </row>
    <row r="28" spans="1:25" ht="15.5" x14ac:dyDescent="0.35">
      <c r="A28" s="4">
        <v>45007</v>
      </c>
      <c r="B28" s="5">
        <f t="shared" si="32"/>
        <v>154550</v>
      </c>
      <c r="C28" s="5">
        <f t="shared" si="33"/>
        <v>0</v>
      </c>
      <c r="D28" s="5">
        <f t="shared" si="34"/>
        <v>0</v>
      </c>
      <c r="E28" s="6">
        <f t="shared" si="35"/>
        <v>154550</v>
      </c>
      <c r="F28" s="8">
        <v>62450</v>
      </c>
      <c r="G28" s="5">
        <v>0</v>
      </c>
      <c r="H28" s="5">
        <v>0</v>
      </c>
      <c r="I28" s="6">
        <f t="shared" si="36"/>
        <v>62450</v>
      </c>
      <c r="J28" s="8">
        <v>12600</v>
      </c>
      <c r="K28" s="5">
        <v>0</v>
      </c>
      <c r="L28" s="5">
        <v>0</v>
      </c>
      <c r="M28" s="6">
        <f t="shared" si="37"/>
        <v>12600</v>
      </c>
      <c r="N28" s="8">
        <v>10500</v>
      </c>
      <c r="O28" s="5">
        <v>0</v>
      </c>
      <c r="P28" s="5">
        <v>0</v>
      </c>
      <c r="Q28" s="6">
        <f t="shared" si="38"/>
        <v>10500</v>
      </c>
      <c r="R28" s="8">
        <v>0</v>
      </c>
      <c r="S28" s="5">
        <v>0</v>
      </c>
      <c r="T28" s="5">
        <v>0</v>
      </c>
      <c r="U28" s="6">
        <f t="shared" si="39"/>
        <v>0</v>
      </c>
      <c r="V28" s="8">
        <v>69000</v>
      </c>
      <c r="W28" s="5">
        <v>0</v>
      </c>
      <c r="X28" s="5">
        <v>0</v>
      </c>
      <c r="Y28" s="6">
        <f t="shared" si="40"/>
        <v>69000</v>
      </c>
    </row>
    <row r="29" spans="1:25" ht="15.5" x14ac:dyDescent="0.35">
      <c r="A29" s="4">
        <v>45038</v>
      </c>
      <c r="B29" s="5">
        <f t="shared" si="32"/>
        <v>136732</v>
      </c>
      <c r="C29" s="5">
        <f t="shared" si="33"/>
        <v>20000</v>
      </c>
      <c r="D29" s="5">
        <f t="shared" si="34"/>
        <v>2000</v>
      </c>
      <c r="E29" s="6">
        <f t="shared" si="35"/>
        <v>158732</v>
      </c>
      <c r="F29" s="8">
        <v>49300</v>
      </c>
      <c r="G29" s="5">
        <v>0</v>
      </c>
      <c r="H29" s="5">
        <v>0</v>
      </c>
      <c r="I29" s="6">
        <f t="shared" si="36"/>
        <v>49300</v>
      </c>
      <c r="J29" s="8">
        <v>62500</v>
      </c>
      <c r="K29" s="5">
        <v>20000</v>
      </c>
      <c r="L29" s="5">
        <v>0</v>
      </c>
      <c r="M29" s="6">
        <f t="shared" si="37"/>
        <v>82500</v>
      </c>
      <c r="N29" s="8">
        <v>14800</v>
      </c>
      <c r="O29" s="5">
        <v>0</v>
      </c>
      <c r="P29" s="5">
        <v>0</v>
      </c>
      <c r="Q29" s="6">
        <f t="shared" si="38"/>
        <v>14800</v>
      </c>
      <c r="R29" s="8">
        <v>0</v>
      </c>
      <c r="S29" s="5">
        <v>0</v>
      </c>
      <c r="T29" s="5">
        <v>0</v>
      </c>
      <c r="U29" s="6">
        <f t="shared" si="39"/>
        <v>0</v>
      </c>
      <c r="V29" s="8">
        <v>10132</v>
      </c>
      <c r="W29" s="5">
        <v>0</v>
      </c>
      <c r="X29" s="5">
        <v>2000</v>
      </c>
      <c r="Y29" s="6">
        <f t="shared" si="40"/>
        <v>12132</v>
      </c>
    </row>
    <row r="30" spans="1:25" ht="15.5" x14ac:dyDescent="0.35">
      <c r="A30" s="4">
        <v>45068</v>
      </c>
      <c r="B30" s="5">
        <f t="shared" si="32"/>
        <v>95100</v>
      </c>
      <c r="C30" s="5">
        <f t="shared" si="33"/>
        <v>3000</v>
      </c>
      <c r="D30" s="5">
        <f t="shared" si="34"/>
        <v>4000</v>
      </c>
      <c r="E30" s="6">
        <f t="shared" si="35"/>
        <v>102100</v>
      </c>
      <c r="F30" s="8">
        <v>44000</v>
      </c>
      <c r="G30" s="5">
        <v>0</v>
      </c>
      <c r="H30" s="5">
        <v>0</v>
      </c>
      <c r="I30" s="6">
        <f t="shared" si="36"/>
        <v>44000</v>
      </c>
      <c r="J30" s="8">
        <v>12500</v>
      </c>
      <c r="K30" s="5">
        <v>0</v>
      </c>
      <c r="L30" s="5">
        <v>0</v>
      </c>
      <c r="M30" s="6">
        <f t="shared" si="37"/>
        <v>12500</v>
      </c>
      <c r="N30" s="8">
        <v>17600</v>
      </c>
      <c r="O30" s="5">
        <v>0</v>
      </c>
      <c r="P30" s="5">
        <v>4000</v>
      </c>
      <c r="Q30" s="6">
        <f t="shared" si="38"/>
        <v>21600</v>
      </c>
      <c r="R30" s="8">
        <v>0</v>
      </c>
      <c r="S30" s="5">
        <v>0</v>
      </c>
      <c r="T30" s="5">
        <v>0</v>
      </c>
      <c r="U30" s="6">
        <f t="shared" si="39"/>
        <v>0</v>
      </c>
      <c r="V30" s="8">
        <v>21000</v>
      </c>
      <c r="W30" s="5">
        <v>3000</v>
      </c>
      <c r="X30" s="5">
        <v>0</v>
      </c>
      <c r="Y30" s="6">
        <f t="shared" si="40"/>
        <v>24000</v>
      </c>
    </row>
    <row r="31" spans="1:25" ht="15.5" x14ac:dyDescent="0.35">
      <c r="A31" s="4">
        <v>45099</v>
      </c>
      <c r="B31" s="5">
        <f t="shared" si="32"/>
        <v>181640</v>
      </c>
      <c r="C31" s="5">
        <f t="shared" si="33"/>
        <v>0</v>
      </c>
      <c r="D31" s="5">
        <f t="shared" si="34"/>
        <v>0</v>
      </c>
      <c r="E31" s="6">
        <f t="shared" si="35"/>
        <v>181640</v>
      </c>
      <c r="F31" s="8">
        <v>120000</v>
      </c>
      <c r="G31" s="5">
        <v>0</v>
      </c>
      <c r="H31" s="5">
        <v>0</v>
      </c>
      <c r="I31" s="6">
        <f t="shared" si="36"/>
        <v>120000</v>
      </c>
      <c r="J31" s="8">
        <v>12500</v>
      </c>
      <c r="K31" s="5">
        <v>0</v>
      </c>
      <c r="L31" s="5">
        <v>0</v>
      </c>
      <c r="M31" s="6">
        <f t="shared" si="37"/>
        <v>12500</v>
      </c>
      <c r="N31" s="8">
        <v>30200</v>
      </c>
      <c r="O31" s="5">
        <v>0</v>
      </c>
      <c r="P31" s="5">
        <v>0</v>
      </c>
      <c r="Q31" s="6">
        <f t="shared" si="38"/>
        <v>30200</v>
      </c>
      <c r="R31" s="8">
        <v>0</v>
      </c>
      <c r="S31" s="5">
        <v>0</v>
      </c>
      <c r="T31" s="5">
        <v>0</v>
      </c>
      <c r="U31" s="6">
        <f t="shared" si="39"/>
        <v>0</v>
      </c>
      <c r="V31" s="8">
        <v>18940</v>
      </c>
      <c r="W31" s="5">
        <v>0</v>
      </c>
      <c r="X31" s="5">
        <v>0</v>
      </c>
      <c r="Y31" s="6">
        <f t="shared" si="40"/>
        <v>18940</v>
      </c>
    </row>
    <row r="32" spans="1:25" ht="15.5" x14ac:dyDescent="0.35">
      <c r="A32" s="4">
        <v>45129</v>
      </c>
      <c r="B32" s="5">
        <f t="shared" si="32"/>
        <v>288700</v>
      </c>
      <c r="C32" s="5">
        <f t="shared" si="33"/>
        <v>0</v>
      </c>
      <c r="D32" s="5">
        <f t="shared" si="34"/>
        <v>10000</v>
      </c>
      <c r="E32" s="6">
        <f t="shared" si="35"/>
        <v>298700</v>
      </c>
      <c r="F32" s="8">
        <v>120000</v>
      </c>
      <c r="G32" s="5">
        <v>0</v>
      </c>
      <c r="H32" s="5">
        <v>0</v>
      </c>
      <c r="I32" s="6">
        <f t="shared" si="36"/>
        <v>120000</v>
      </c>
      <c r="J32" s="8">
        <v>59000</v>
      </c>
      <c r="K32" s="5">
        <v>0</v>
      </c>
      <c r="L32" s="5">
        <v>10000</v>
      </c>
      <c r="M32" s="6">
        <f t="shared" si="37"/>
        <v>69000</v>
      </c>
      <c r="N32" s="8">
        <v>24200</v>
      </c>
      <c r="O32" s="5">
        <v>0</v>
      </c>
      <c r="P32" s="5">
        <v>0</v>
      </c>
      <c r="Q32" s="6">
        <f t="shared" si="38"/>
        <v>24200</v>
      </c>
      <c r="R32" s="8">
        <v>0</v>
      </c>
      <c r="S32" s="5">
        <v>0</v>
      </c>
      <c r="T32" s="5">
        <v>0</v>
      </c>
      <c r="U32" s="6">
        <f t="shared" si="39"/>
        <v>0</v>
      </c>
      <c r="V32" s="8">
        <v>85500</v>
      </c>
      <c r="W32" s="5">
        <v>0</v>
      </c>
      <c r="X32" s="5">
        <v>0</v>
      </c>
      <c r="Y32" s="6">
        <f t="shared" si="40"/>
        <v>85500</v>
      </c>
    </row>
    <row r="33" spans="1:25" ht="15.5" x14ac:dyDescent="0.35">
      <c r="A33" s="4">
        <v>45160</v>
      </c>
      <c r="B33" s="5">
        <f t="shared" ref="B33:D33" si="41">SUM(F33,J33,N33,R33,V33)</f>
        <v>125300</v>
      </c>
      <c r="C33" s="5">
        <f t="shared" si="41"/>
        <v>0</v>
      </c>
      <c r="D33" s="5">
        <f t="shared" si="41"/>
        <v>0</v>
      </c>
      <c r="E33" s="6">
        <f t="shared" ref="E33" si="42">SUM(B33:D33)</f>
        <v>125300</v>
      </c>
      <c r="F33" s="8">
        <v>90000</v>
      </c>
      <c r="G33" s="5">
        <v>0</v>
      </c>
      <c r="H33" s="5">
        <v>0</v>
      </c>
      <c r="I33" s="6">
        <f t="shared" ref="I33" si="43">SUM(F33:H33)</f>
        <v>90000</v>
      </c>
      <c r="J33" s="8">
        <v>12500</v>
      </c>
      <c r="K33" s="5">
        <v>0</v>
      </c>
      <c r="L33" s="5">
        <v>0</v>
      </c>
      <c r="M33" s="6">
        <f t="shared" ref="M33" si="44">SUM(J33:L33)</f>
        <v>12500</v>
      </c>
      <c r="N33" s="8">
        <v>5800</v>
      </c>
      <c r="O33" s="5">
        <v>0</v>
      </c>
      <c r="P33" s="5">
        <v>0</v>
      </c>
      <c r="Q33" s="6">
        <f t="shared" ref="Q33" si="45">SUM(N33:P33)</f>
        <v>5800</v>
      </c>
      <c r="R33" s="8">
        <v>0</v>
      </c>
      <c r="S33" s="5">
        <v>0</v>
      </c>
      <c r="T33" s="5">
        <v>0</v>
      </c>
      <c r="U33" s="6">
        <f t="shared" ref="U33" si="46">SUM(R33:T33)</f>
        <v>0</v>
      </c>
      <c r="V33" s="8">
        <v>17000</v>
      </c>
      <c r="W33" s="5">
        <v>0</v>
      </c>
      <c r="X33" s="5">
        <v>0</v>
      </c>
      <c r="Y33" s="6">
        <f t="shared" ref="Y33" si="47">SUM(V33:X33)</f>
        <v>17000</v>
      </c>
    </row>
    <row r="34" spans="1:25" ht="16" thickBot="1" x14ac:dyDescent="0.4">
      <c r="A34" s="9"/>
      <c r="B34" s="10"/>
      <c r="C34" s="10"/>
      <c r="D34" s="10"/>
      <c r="E34" s="11"/>
      <c r="F34" s="10"/>
      <c r="G34" s="10"/>
      <c r="H34" s="10"/>
      <c r="I34" s="11"/>
      <c r="J34" s="10"/>
      <c r="K34" s="10"/>
      <c r="L34" s="10"/>
      <c r="M34" s="11"/>
      <c r="N34" s="10"/>
      <c r="O34" s="10"/>
      <c r="P34" s="10"/>
      <c r="Q34" s="11"/>
      <c r="R34" s="10"/>
      <c r="S34" s="10"/>
      <c r="T34" s="10"/>
      <c r="U34" s="11"/>
      <c r="V34" s="12"/>
      <c r="W34" s="12"/>
      <c r="X34" s="12"/>
      <c r="Y34" s="25"/>
    </row>
    <row r="35" spans="1:25" ht="16" thickBot="1" x14ac:dyDescent="0.4">
      <c r="A35" s="82" t="s">
        <v>25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4"/>
    </row>
    <row r="36" spans="1:25" ht="15.5" x14ac:dyDescent="0.35">
      <c r="A36" s="78" t="s">
        <v>4</v>
      </c>
      <c r="B36" s="78"/>
      <c r="C36" s="78"/>
      <c r="D36" s="78"/>
      <c r="E36" s="79"/>
      <c r="F36" s="78" t="s">
        <v>7</v>
      </c>
      <c r="G36" s="78"/>
      <c r="H36" s="78"/>
      <c r="I36" s="79"/>
      <c r="J36" s="78" t="s">
        <v>8</v>
      </c>
      <c r="K36" s="78"/>
      <c r="L36" s="78"/>
      <c r="M36" s="79"/>
      <c r="N36" s="78" t="s">
        <v>9</v>
      </c>
      <c r="O36" s="78"/>
      <c r="P36" s="78"/>
      <c r="Q36" s="79"/>
      <c r="R36" s="78" t="s">
        <v>10</v>
      </c>
      <c r="S36" s="78"/>
      <c r="T36" s="78"/>
      <c r="U36" s="79"/>
      <c r="V36" s="81" t="s">
        <v>11</v>
      </c>
      <c r="W36" s="78"/>
      <c r="X36" s="78"/>
      <c r="Y36" s="79"/>
    </row>
    <row r="37" spans="1:25" ht="15.5" x14ac:dyDescent="0.35">
      <c r="A37" s="3" t="s">
        <v>5</v>
      </c>
      <c r="B37" s="34" t="s">
        <v>6</v>
      </c>
      <c r="C37" s="34" t="s">
        <v>2</v>
      </c>
      <c r="D37" s="34" t="s">
        <v>3</v>
      </c>
      <c r="E37" s="37" t="s">
        <v>4</v>
      </c>
      <c r="F37" s="34" t="s">
        <v>6</v>
      </c>
      <c r="G37" s="34" t="s">
        <v>2</v>
      </c>
      <c r="H37" s="34" t="s">
        <v>3</v>
      </c>
      <c r="I37" s="37" t="s">
        <v>4</v>
      </c>
      <c r="J37" s="34" t="s">
        <v>6</v>
      </c>
      <c r="K37" s="34" t="s">
        <v>2</v>
      </c>
      <c r="L37" s="34" t="s">
        <v>3</v>
      </c>
      <c r="M37" s="37" t="s">
        <v>4</v>
      </c>
      <c r="N37" s="34" t="s">
        <v>6</v>
      </c>
      <c r="O37" s="34" t="s">
        <v>2</v>
      </c>
      <c r="P37" s="34" t="s">
        <v>3</v>
      </c>
      <c r="Q37" s="37" t="s">
        <v>4</v>
      </c>
      <c r="R37" s="34" t="s">
        <v>6</v>
      </c>
      <c r="S37" s="34" t="s">
        <v>2</v>
      </c>
      <c r="T37" s="34" t="s">
        <v>3</v>
      </c>
      <c r="U37" s="37" t="s">
        <v>4</v>
      </c>
      <c r="V37" s="38" t="s">
        <v>6</v>
      </c>
      <c r="W37" s="34" t="s">
        <v>2</v>
      </c>
      <c r="X37" s="34" t="s">
        <v>3</v>
      </c>
      <c r="Y37" s="37" t="s">
        <v>4</v>
      </c>
    </row>
    <row r="38" spans="1:25" ht="15.5" x14ac:dyDescent="0.35">
      <c r="A38" s="4" t="e">
        <f>EDATE(A37,1)</f>
        <v>#VALUE!</v>
      </c>
      <c r="B38" s="5">
        <f t="shared" ref="B38:B49" si="48">SUM(F38,J38,N38,R38,V38)</f>
        <v>0</v>
      </c>
      <c r="C38" s="5">
        <f t="shared" ref="C38:C49" si="49">SUM(G38,K38,O38,S38,W38)</f>
        <v>0</v>
      </c>
      <c r="D38" s="5">
        <f t="shared" ref="D38:D49" si="50">SUM(H38,L38,P38,T38,X38)</f>
        <v>0</v>
      </c>
      <c r="E38" s="6">
        <f t="shared" ref="E38:E49" si="51">SUM(B38:D38)</f>
        <v>0</v>
      </c>
      <c r="F38" s="5">
        <v>0</v>
      </c>
      <c r="G38" s="5">
        <v>0</v>
      </c>
      <c r="H38" s="5">
        <v>0</v>
      </c>
      <c r="I38" s="6">
        <f t="shared" ref="I38:I49" si="52">SUM(F38:H38)</f>
        <v>0</v>
      </c>
      <c r="J38" s="5">
        <v>0</v>
      </c>
      <c r="K38" s="5">
        <v>0</v>
      </c>
      <c r="L38" s="5">
        <v>0</v>
      </c>
      <c r="M38" s="6">
        <f t="shared" ref="M38:M49" si="53">SUM(J38:L38)</f>
        <v>0</v>
      </c>
      <c r="N38" s="5">
        <v>0</v>
      </c>
      <c r="O38" s="5">
        <v>0</v>
      </c>
      <c r="P38" s="5">
        <v>0</v>
      </c>
      <c r="Q38" s="6">
        <f t="shared" ref="Q38:Q49" si="54">SUM(N38:P38)</f>
        <v>0</v>
      </c>
      <c r="R38" s="5">
        <v>0</v>
      </c>
      <c r="S38" s="5">
        <v>0</v>
      </c>
      <c r="T38" s="5">
        <v>0</v>
      </c>
      <c r="U38" s="6">
        <f t="shared" ref="U38:U49" si="55">SUM(R38:T38)</f>
        <v>0</v>
      </c>
      <c r="V38" s="8">
        <v>0</v>
      </c>
      <c r="W38" s="5">
        <v>0</v>
      </c>
      <c r="X38" s="5">
        <v>0</v>
      </c>
      <c r="Y38" s="6">
        <f t="shared" ref="Y38:Y49" si="56">SUM(V38:X38)</f>
        <v>0</v>
      </c>
    </row>
    <row r="39" spans="1:25" ht="15.5" x14ac:dyDescent="0.35">
      <c r="A39" s="4" t="e">
        <f>EDATE(A38,1)</f>
        <v>#VALUE!</v>
      </c>
      <c r="B39" s="5">
        <f t="shared" si="48"/>
        <v>30378</v>
      </c>
      <c r="C39" s="5">
        <f t="shared" si="49"/>
        <v>0</v>
      </c>
      <c r="D39" s="5">
        <f t="shared" si="50"/>
        <v>4028</v>
      </c>
      <c r="E39" s="6">
        <f t="shared" si="51"/>
        <v>34406</v>
      </c>
      <c r="F39" s="5">
        <v>0</v>
      </c>
      <c r="G39" s="5">
        <v>0</v>
      </c>
      <c r="H39" s="5">
        <v>0</v>
      </c>
      <c r="I39" s="6">
        <f t="shared" si="52"/>
        <v>0</v>
      </c>
      <c r="J39" s="5">
        <v>0</v>
      </c>
      <c r="K39" s="5">
        <v>0</v>
      </c>
      <c r="L39" s="5">
        <v>0</v>
      </c>
      <c r="M39" s="6">
        <f t="shared" si="53"/>
        <v>0</v>
      </c>
      <c r="N39" s="5">
        <v>0</v>
      </c>
      <c r="O39" s="5">
        <v>0</v>
      </c>
      <c r="P39" s="5">
        <v>0</v>
      </c>
      <c r="Q39" s="6">
        <f t="shared" si="54"/>
        <v>0</v>
      </c>
      <c r="R39" s="5">
        <v>30378</v>
      </c>
      <c r="S39" s="5">
        <v>0</v>
      </c>
      <c r="T39" s="5">
        <v>4028</v>
      </c>
      <c r="U39" s="6">
        <f t="shared" si="55"/>
        <v>34406</v>
      </c>
      <c r="V39" s="8">
        <v>0</v>
      </c>
      <c r="W39" s="5">
        <v>0</v>
      </c>
      <c r="X39" s="5">
        <v>0</v>
      </c>
      <c r="Y39" s="6">
        <f t="shared" si="56"/>
        <v>0</v>
      </c>
    </row>
    <row r="40" spans="1:25" ht="15.5" x14ac:dyDescent="0.35">
      <c r="A40" s="4">
        <v>44856</v>
      </c>
      <c r="B40" s="5">
        <f t="shared" si="48"/>
        <v>26372</v>
      </c>
      <c r="C40" s="5">
        <f t="shared" si="49"/>
        <v>0</v>
      </c>
      <c r="D40" s="5">
        <f t="shared" si="50"/>
        <v>2517</v>
      </c>
      <c r="E40" s="6">
        <f t="shared" si="51"/>
        <v>28889</v>
      </c>
      <c r="F40" s="5">
        <v>4500</v>
      </c>
      <c r="G40" s="5">
        <v>0</v>
      </c>
      <c r="H40" s="5">
        <v>0</v>
      </c>
      <c r="I40" s="6">
        <f t="shared" si="52"/>
        <v>4500</v>
      </c>
      <c r="J40" s="5">
        <v>0</v>
      </c>
      <c r="K40" s="5">
        <v>0</v>
      </c>
      <c r="L40" s="5">
        <v>0</v>
      </c>
      <c r="M40" s="6">
        <f t="shared" si="53"/>
        <v>0</v>
      </c>
      <c r="N40" s="5">
        <v>1460</v>
      </c>
      <c r="O40" s="5">
        <v>0</v>
      </c>
      <c r="P40" s="5">
        <v>0</v>
      </c>
      <c r="Q40" s="6">
        <f t="shared" si="54"/>
        <v>1460</v>
      </c>
      <c r="R40" s="5">
        <v>5223</v>
      </c>
      <c r="S40" s="5">
        <v>0</v>
      </c>
      <c r="T40" s="5">
        <v>0</v>
      </c>
      <c r="U40" s="6">
        <f t="shared" si="55"/>
        <v>5223</v>
      </c>
      <c r="V40" s="8">
        <v>15189</v>
      </c>
      <c r="W40" s="5">
        <v>0</v>
      </c>
      <c r="X40" s="5">
        <v>2517</v>
      </c>
      <c r="Y40" s="6">
        <f t="shared" si="56"/>
        <v>17706</v>
      </c>
    </row>
    <row r="41" spans="1:25" ht="15.5" x14ac:dyDescent="0.35">
      <c r="A41" s="4">
        <v>44887</v>
      </c>
      <c r="B41" s="5">
        <f t="shared" si="48"/>
        <v>0</v>
      </c>
      <c r="C41" s="5">
        <f t="shared" si="49"/>
        <v>0</v>
      </c>
      <c r="D41" s="5">
        <f t="shared" si="50"/>
        <v>0</v>
      </c>
      <c r="E41" s="6">
        <f t="shared" si="51"/>
        <v>0</v>
      </c>
      <c r="F41" s="5">
        <v>0</v>
      </c>
      <c r="G41" s="5">
        <v>0</v>
      </c>
      <c r="H41" s="5">
        <v>0</v>
      </c>
      <c r="I41" s="6">
        <f t="shared" si="52"/>
        <v>0</v>
      </c>
      <c r="J41" s="5">
        <v>0</v>
      </c>
      <c r="K41" s="5">
        <v>0</v>
      </c>
      <c r="L41" s="5">
        <v>0</v>
      </c>
      <c r="M41" s="6">
        <f t="shared" si="53"/>
        <v>0</v>
      </c>
      <c r="N41" s="5">
        <v>0</v>
      </c>
      <c r="O41" s="5">
        <v>0</v>
      </c>
      <c r="P41" s="5">
        <v>0</v>
      </c>
      <c r="Q41" s="6">
        <f t="shared" si="54"/>
        <v>0</v>
      </c>
      <c r="R41" s="5">
        <v>0</v>
      </c>
      <c r="S41" s="5">
        <v>0</v>
      </c>
      <c r="T41" s="5">
        <v>0</v>
      </c>
      <c r="U41" s="6">
        <f t="shared" si="55"/>
        <v>0</v>
      </c>
      <c r="V41" s="8">
        <v>0</v>
      </c>
      <c r="W41" s="5">
        <v>0</v>
      </c>
      <c r="X41" s="5">
        <v>0</v>
      </c>
      <c r="Y41" s="6">
        <f t="shared" si="56"/>
        <v>0</v>
      </c>
    </row>
    <row r="42" spans="1:25" ht="15.5" x14ac:dyDescent="0.35">
      <c r="A42" s="4">
        <v>44917</v>
      </c>
      <c r="B42" s="5">
        <f t="shared" si="48"/>
        <v>794</v>
      </c>
      <c r="C42" s="5">
        <f t="shared" si="49"/>
        <v>0</v>
      </c>
      <c r="D42" s="5">
        <f t="shared" si="50"/>
        <v>794</v>
      </c>
      <c r="E42" s="6">
        <f t="shared" si="51"/>
        <v>1588</v>
      </c>
      <c r="F42" s="5">
        <v>0</v>
      </c>
      <c r="G42" s="5">
        <v>0</v>
      </c>
      <c r="H42" s="5">
        <v>0</v>
      </c>
      <c r="I42" s="6">
        <f t="shared" si="52"/>
        <v>0</v>
      </c>
      <c r="J42" s="5">
        <v>0</v>
      </c>
      <c r="K42" s="5">
        <v>0</v>
      </c>
      <c r="L42" s="5">
        <v>0</v>
      </c>
      <c r="M42" s="6">
        <f t="shared" si="53"/>
        <v>0</v>
      </c>
      <c r="N42" s="5">
        <v>794</v>
      </c>
      <c r="O42" s="5">
        <v>0</v>
      </c>
      <c r="P42" s="5">
        <v>794</v>
      </c>
      <c r="Q42" s="6">
        <f t="shared" si="54"/>
        <v>1588</v>
      </c>
      <c r="R42" s="5">
        <v>0</v>
      </c>
      <c r="S42" s="5">
        <v>0</v>
      </c>
      <c r="T42" s="5">
        <v>0</v>
      </c>
      <c r="U42" s="6">
        <f t="shared" si="55"/>
        <v>0</v>
      </c>
      <c r="V42" s="8">
        <v>0</v>
      </c>
      <c r="W42" s="5">
        <v>0</v>
      </c>
      <c r="X42" s="5">
        <v>0</v>
      </c>
      <c r="Y42" s="6">
        <f t="shared" si="56"/>
        <v>0</v>
      </c>
    </row>
    <row r="43" spans="1:25" ht="15.5" x14ac:dyDescent="0.35">
      <c r="A43" s="4">
        <v>44948</v>
      </c>
      <c r="B43" s="5">
        <f t="shared" si="48"/>
        <v>1646</v>
      </c>
      <c r="C43" s="5">
        <f t="shared" si="49"/>
        <v>0</v>
      </c>
      <c r="D43" s="5">
        <f t="shared" si="50"/>
        <v>0</v>
      </c>
      <c r="E43" s="6">
        <f t="shared" si="51"/>
        <v>1646</v>
      </c>
      <c r="F43" s="5">
        <v>0</v>
      </c>
      <c r="G43" s="5">
        <v>0</v>
      </c>
      <c r="H43" s="5">
        <v>0</v>
      </c>
      <c r="I43" s="6">
        <f t="shared" si="52"/>
        <v>0</v>
      </c>
      <c r="J43" s="5">
        <v>0</v>
      </c>
      <c r="K43" s="5">
        <v>0</v>
      </c>
      <c r="L43" s="5">
        <v>0</v>
      </c>
      <c r="M43" s="6">
        <f t="shared" si="53"/>
        <v>0</v>
      </c>
      <c r="N43" s="5">
        <v>800</v>
      </c>
      <c r="O43" s="5">
        <v>0</v>
      </c>
      <c r="P43" s="5">
        <v>0</v>
      </c>
      <c r="Q43" s="6">
        <f t="shared" si="54"/>
        <v>800</v>
      </c>
      <c r="R43" s="5">
        <v>835</v>
      </c>
      <c r="S43" s="5">
        <v>0</v>
      </c>
      <c r="T43" s="5">
        <v>0</v>
      </c>
      <c r="U43" s="6">
        <f t="shared" si="55"/>
        <v>835</v>
      </c>
      <c r="V43" s="8">
        <v>11</v>
      </c>
      <c r="W43" s="5">
        <v>0</v>
      </c>
      <c r="X43" s="5">
        <v>0</v>
      </c>
      <c r="Y43" s="6">
        <f t="shared" si="56"/>
        <v>11</v>
      </c>
    </row>
    <row r="44" spans="1:25" ht="15.5" x14ac:dyDescent="0.35">
      <c r="A44" s="4">
        <v>44979</v>
      </c>
      <c r="B44" s="5">
        <f t="shared" si="48"/>
        <v>425</v>
      </c>
      <c r="C44" s="5">
        <f t="shared" si="49"/>
        <v>0</v>
      </c>
      <c r="D44" s="5">
        <f t="shared" si="50"/>
        <v>0</v>
      </c>
      <c r="E44" s="6">
        <f t="shared" si="51"/>
        <v>425</v>
      </c>
      <c r="F44" s="5">
        <v>0</v>
      </c>
      <c r="G44" s="5">
        <v>0</v>
      </c>
      <c r="H44" s="5">
        <v>0</v>
      </c>
      <c r="I44" s="6">
        <f t="shared" si="52"/>
        <v>0</v>
      </c>
      <c r="J44" s="5">
        <v>0</v>
      </c>
      <c r="K44" s="5">
        <v>0</v>
      </c>
      <c r="L44" s="5">
        <v>0</v>
      </c>
      <c r="M44" s="6">
        <f t="shared" si="53"/>
        <v>0</v>
      </c>
      <c r="N44" s="5">
        <v>425</v>
      </c>
      <c r="O44" s="5">
        <v>0</v>
      </c>
      <c r="P44" s="5">
        <v>0</v>
      </c>
      <c r="Q44" s="6">
        <f t="shared" si="54"/>
        <v>425</v>
      </c>
      <c r="R44" s="5">
        <v>0</v>
      </c>
      <c r="S44" s="5">
        <v>0</v>
      </c>
      <c r="T44" s="5">
        <v>0</v>
      </c>
      <c r="U44" s="6">
        <f t="shared" si="55"/>
        <v>0</v>
      </c>
      <c r="V44" s="8">
        <v>0</v>
      </c>
      <c r="W44" s="5">
        <v>0</v>
      </c>
      <c r="X44" s="5">
        <v>0</v>
      </c>
      <c r="Y44" s="6">
        <f t="shared" si="56"/>
        <v>0</v>
      </c>
    </row>
    <row r="45" spans="1:25" ht="15.5" x14ac:dyDescent="0.35">
      <c r="A45" s="4">
        <v>45007</v>
      </c>
      <c r="B45" s="5">
        <f t="shared" si="48"/>
        <v>800</v>
      </c>
      <c r="C45" s="5">
        <f t="shared" si="49"/>
        <v>0</v>
      </c>
      <c r="D45" s="5">
        <f t="shared" si="50"/>
        <v>0</v>
      </c>
      <c r="E45" s="6">
        <f t="shared" si="51"/>
        <v>800</v>
      </c>
      <c r="F45" s="5">
        <v>0</v>
      </c>
      <c r="G45" s="5">
        <v>0</v>
      </c>
      <c r="H45" s="5">
        <v>0</v>
      </c>
      <c r="I45" s="6">
        <f t="shared" si="52"/>
        <v>0</v>
      </c>
      <c r="J45" s="5">
        <v>0</v>
      </c>
      <c r="K45" s="5">
        <v>0</v>
      </c>
      <c r="L45" s="5">
        <v>0</v>
      </c>
      <c r="M45" s="6">
        <f t="shared" si="53"/>
        <v>0</v>
      </c>
      <c r="N45" s="5">
        <v>800</v>
      </c>
      <c r="O45" s="5">
        <v>0</v>
      </c>
      <c r="P45" s="5">
        <v>0</v>
      </c>
      <c r="Q45" s="6">
        <f t="shared" si="54"/>
        <v>800</v>
      </c>
      <c r="R45" s="5">
        <v>0</v>
      </c>
      <c r="S45" s="5">
        <v>0</v>
      </c>
      <c r="T45" s="5">
        <v>0</v>
      </c>
      <c r="U45" s="6">
        <f t="shared" si="55"/>
        <v>0</v>
      </c>
      <c r="V45" s="8">
        <v>0</v>
      </c>
      <c r="W45" s="5">
        <v>0</v>
      </c>
      <c r="X45" s="5">
        <v>0</v>
      </c>
      <c r="Y45" s="6">
        <f t="shared" si="56"/>
        <v>0</v>
      </c>
    </row>
    <row r="46" spans="1:25" ht="15.5" x14ac:dyDescent="0.35">
      <c r="A46" s="4">
        <v>45038</v>
      </c>
      <c r="B46" s="5">
        <f t="shared" si="48"/>
        <v>847</v>
      </c>
      <c r="C46" s="5">
        <f t="shared" si="49"/>
        <v>0</v>
      </c>
      <c r="D46" s="5">
        <f t="shared" si="50"/>
        <v>0</v>
      </c>
      <c r="E46" s="6">
        <f t="shared" si="51"/>
        <v>847</v>
      </c>
      <c r="F46" s="5">
        <v>0</v>
      </c>
      <c r="G46" s="5">
        <v>0</v>
      </c>
      <c r="H46" s="5">
        <v>0</v>
      </c>
      <c r="I46" s="6">
        <f t="shared" si="52"/>
        <v>0</v>
      </c>
      <c r="J46" s="5">
        <v>0</v>
      </c>
      <c r="K46" s="5">
        <v>0</v>
      </c>
      <c r="L46" s="5">
        <v>0</v>
      </c>
      <c r="M46" s="6">
        <f t="shared" si="53"/>
        <v>0</v>
      </c>
      <c r="N46" s="5">
        <v>847</v>
      </c>
      <c r="O46" s="5">
        <v>0</v>
      </c>
      <c r="P46" s="5">
        <v>0</v>
      </c>
      <c r="Q46" s="6">
        <f t="shared" si="54"/>
        <v>847</v>
      </c>
      <c r="R46" s="5">
        <v>0</v>
      </c>
      <c r="S46" s="5">
        <v>0</v>
      </c>
      <c r="T46" s="5">
        <v>0</v>
      </c>
      <c r="U46" s="6">
        <f t="shared" si="55"/>
        <v>0</v>
      </c>
      <c r="V46" s="8">
        <v>0</v>
      </c>
      <c r="W46" s="5">
        <v>0</v>
      </c>
      <c r="X46" s="5">
        <v>0</v>
      </c>
      <c r="Y46" s="6">
        <f t="shared" si="56"/>
        <v>0</v>
      </c>
    </row>
    <row r="47" spans="1:25" ht="15.5" x14ac:dyDescent="0.35">
      <c r="A47" s="4">
        <v>45068</v>
      </c>
      <c r="B47" s="5">
        <f t="shared" si="48"/>
        <v>0</v>
      </c>
      <c r="C47" s="5">
        <f t="shared" si="49"/>
        <v>0</v>
      </c>
      <c r="D47" s="5">
        <f t="shared" si="50"/>
        <v>0</v>
      </c>
      <c r="E47" s="6">
        <f t="shared" si="51"/>
        <v>0</v>
      </c>
      <c r="F47" s="5">
        <v>0</v>
      </c>
      <c r="G47" s="5">
        <v>0</v>
      </c>
      <c r="H47" s="5">
        <v>0</v>
      </c>
      <c r="I47" s="6">
        <f t="shared" si="52"/>
        <v>0</v>
      </c>
      <c r="J47" s="5">
        <v>0</v>
      </c>
      <c r="K47" s="5">
        <v>0</v>
      </c>
      <c r="L47" s="5">
        <v>0</v>
      </c>
      <c r="M47" s="6">
        <f t="shared" si="53"/>
        <v>0</v>
      </c>
      <c r="N47" s="5">
        <v>0</v>
      </c>
      <c r="O47" s="5">
        <v>0</v>
      </c>
      <c r="P47" s="5">
        <v>0</v>
      </c>
      <c r="Q47" s="6">
        <f t="shared" si="54"/>
        <v>0</v>
      </c>
      <c r="R47" s="5">
        <v>0</v>
      </c>
      <c r="S47" s="5">
        <v>0</v>
      </c>
      <c r="T47" s="5">
        <v>0</v>
      </c>
      <c r="U47" s="6">
        <f t="shared" si="55"/>
        <v>0</v>
      </c>
      <c r="V47" s="8">
        <v>0</v>
      </c>
      <c r="W47" s="5">
        <v>0</v>
      </c>
      <c r="X47" s="5">
        <v>0</v>
      </c>
      <c r="Y47" s="6">
        <f t="shared" si="56"/>
        <v>0</v>
      </c>
    </row>
    <row r="48" spans="1:25" ht="15.5" x14ac:dyDescent="0.35">
      <c r="A48" s="4">
        <v>45099</v>
      </c>
      <c r="B48" s="5">
        <f t="shared" si="48"/>
        <v>0</v>
      </c>
      <c r="C48" s="5">
        <f t="shared" si="49"/>
        <v>0</v>
      </c>
      <c r="D48" s="5">
        <f t="shared" si="50"/>
        <v>0</v>
      </c>
      <c r="E48" s="6">
        <f t="shared" si="51"/>
        <v>0</v>
      </c>
      <c r="F48" s="5">
        <v>0</v>
      </c>
      <c r="G48" s="5">
        <v>0</v>
      </c>
      <c r="H48" s="5">
        <v>0</v>
      </c>
      <c r="I48" s="6">
        <f t="shared" si="52"/>
        <v>0</v>
      </c>
      <c r="J48" s="5">
        <v>0</v>
      </c>
      <c r="K48" s="5">
        <v>0</v>
      </c>
      <c r="L48" s="5">
        <v>0</v>
      </c>
      <c r="M48" s="6">
        <f t="shared" si="53"/>
        <v>0</v>
      </c>
      <c r="N48" s="5">
        <v>0</v>
      </c>
      <c r="O48" s="5">
        <v>0</v>
      </c>
      <c r="P48" s="5">
        <v>0</v>
      </c>
      <c r="Q48" s="6">
        <f t="shared" si="54"/>
        <v>0</v>
      </c>
      <c r="R48" s="5">
        <v>0</v>
      </c>
      <c r="S48" s="5">
        <v>0</v>
      </c>
      <c r="T48" s="5">
        <v>0</v>
      </c>
      <c r="U48" s="6">
        <f t="shared" si="55"/>
        <v>0</v>
      </c>
      <c r="V48" s="8">
        <v>0</v>
      </c>
      <c r="W48" s="5">
        <v>0</v>
      </c>
      <c r="X48" s="5">
        <v>0</v>
      </c>
      <c r="Y48" s="6">
        <f t="shared" si="56"/>
        <v>0</v>
      </c>
    </row>
    <row r="49" spans="1:25" ht="15.5" x14ac:dyDescent="0.35">
      <c r="A49" s="4">
        <v>45129</v>
      </c>
      <c r="B49" s="5">
        <f t="shared" si="48"/>
        <v>0</v>
      </c>
      <c r="C49" s="5">
        <f t="shared" si="49"/>
        <v>0</v>
      </c>
      <c r="D49" s="5">
        <f t="shared" si="50"/>
        <v>0</v>
      </c>
      <c r="E49" s="6">
        <f t="shared" si="51"/>
        <v>0</v>
      </c>
      <c r="F49" s="5">
        <v>0</v>
      </c>
      <c r="G49" s="5">
        <v>0</v>
      </c>
      <c r="H49" s="5">
        <v>0</v>
      </c>
      <c r="I49" s="6">
        <f t="shared" si="52"/>
        <v>0</v>
      </c>
      <c r="J49" s="5">
        <v>0</v>
      </c>
      <c r="K49" s="5">
        <v>0</v>
      </c>
      <c r="L49" s="5">
        <v>0</v>
      </c>
      <c r="M49" s="6">
        <f t="shared" si="53"/>
        <v>0</v>
      </c>
      <c r="N49" s="5">
        <v>0</v>
      </c>
      <c r="O49" s="5">
        <v>0</v>
      </c>
      <c r="P49" s="5">
        <v>0</v>
      </c>
      <c r="Q49" s="6">
        <f t="shared" si="54"/>
        <v>0</v>
      </c>
      <c r="R49" s="5">
        <v>0</v>
      </c>
      <c r="S49" s="5">
        <v>0</v>
      </c>
      <c r="T49" s="5">
        <v>0</v>
      </c>
      <c r="U49" s="6">
        <f t="shared" si="55"/>
        <v>0</v>
      </c>
      <c r="V49" s="8">
        <v>0</v>
      </c>
      <c r="W49" s="5">
        <v>0</v>
      </c>
      <c r="X49" s="5">
        <v>0</v>
      </c>
      <c r="Y49" s="6">
        <f t="shared" si="56"/>
        <v>0</v>
      </c>
    </row>
    <row r="50" spans="1:25" ht="15.5" x14ac:dyDescent="0.35">
      <c r="A50" s="4">
        <v>45160</v>
      </c>
      <c r="B50" s="5">
        <f t="shared" ref="B50:D50" si="57">SUM(F50,J50,N50,R50,V50)</f>
        <v>0</v>
      </c>
      <c r="C50" s="5">
        <f t="shared" si="57"/>
        <v>0</v>
      </c>
      <c r="D50" s="5">
        <f t="shared" si="57"/>
        <v>0</v>
      </c>
      <c r="E50" s="6">
        <f t="shared" ref="E50" si="58">SUM(B50:D50)</f>
        <v>0</v>
      </c>
      <c r="F50" s="5">
        <v>0</v>
      </c>
      <c r="G50" s="5">
        <v>0</v>
      </c>
      <c r="H50" s="5">
        <v>0</v>
      </c>
      <c r="I50" s="6">
        <f t="shared" ref="I50" si="59">SUM(F50:H50)</f>
        <v>0</v>
      </c>
      <c r="J50" s="5">
        <v>0</v>
      </c>
      <c r="K50" s="5">
        <v>0</v>
      </c>
      <c r="L50" s="5">
        <v>0</v>
      </c>
      <c r="M50" s="6">
        <f t="shared" ref="M50" si="60">SUM(J50:L50)</f>
        <v>0</v>
      </c>
      <c r="N50" s="5">
        <v>0</v>
      </c>
      <c r="O50" s="5">
        <v>0</v>
      </c>
      <c r="P50" s="5">
        <v>0</v>
      </c>
      <c r="Q50" s="6">
        <f t="shared" ref="Q50" si="61">SUM(N50:P50)</f>
        <v>0</v>
      </c>
      <c r="R50" s="5">
        <v>0</v>
      </c>
      <c r="S50" s="5">
        <v>0</v>
      </c>
      <c r="T50" s="5">
        <v>0</v>
      </c>
      <c r="U50" s="6">
        <f t="shared" ref="U50" si="62">SUM(R50:T50)</f>
        <v>0</v>
      </c>
      <c r="V50" s="8">
        <v>0</v>
      </c>
      <c r="W50" s="5">
        <v>0</v>
      </c>
      <c r="X50" s="5">
        <v>0</v>
      </c>
      <c r="Y50" s="6">
        <f t="shared" ref="Y50" si="63">SUM(V50:X50)</f>
        <v>0</v>
      </c>
    </row>
    <row r="51" spans="1:25" ht="16" thickBot="1" x14ac:dyDescent="0.4">
      <c r="A51" s="9"/>
      <c r="B51" s="10"/>
      <c r="C51" s="10"/>
      <c r="D51" s="10"/>
      <c r="E51" s="11"/>
      <c r="F51" s="10"/>
      <c r="G51" s="10"/>
      <c r="H51" s="10"/>
      <c r="I51" s="11"/>
      <c r="J51" s="10"/>
      <c r="K51" s="10"/>
      <c r="L51" s="10"/>
      <c r="M51" s="11"/>
      <c r="N51" s="10"/>
      <c r="O51" s="10"/>
      <c r="P51" s="10"/>
      <c r="Q51" s="11"/>
      <c r="R51" s="10"/>
      <c r="S51" s="10"/>
      <c r="T51" s="10"/>
      <c r="U51" s="11"/>
      <c r="V51" s="10"/>
      <c r="W51" s="10"/>
      <c r="X51" s="10"/>
      <c r="Y51" s="25"/>
    </row>
    <row r="52" spans="1:25" ht="16" thickBot="1" x14ac:dyDescent="0.4">
      <c r="A52" s="82" t="s">
        <v>26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4"/>
    </row>
    <row r="53" spans="1:25" ht="15.5" x14ac:dyDescent="0.35">
      <c r="A53" s="78" t="s">
        <v>4</v>
      </c>
      <c r="B53" s="78"/>
      <c r="C53" s="78"/>
      <c r="D53" s="78"/>
      <c r="E53" s="79"/>
      <c r="F53" s="78" t="s">
        <v>7</v>
      </c>
      <c r="G53" s="78"/>
      <c r="H53" s="78"/>
      <c r="I53" s="79"/>
      <c r="J53" s="78" t="s">
        <v>8</v>
      </c>
      <c r="K53" s="78"/>
      <c r="L53" s="78"/>
      <c r="M53" s="79"/>
      <c r="N53" s="78" t="s">
        <v>9</v>
      </c>
      <c r="O53" s="78"/>
      <c r="P53" s="78"/>
      <c r="Q53" s="79"/>
      <c r="R53" s="78" t="s">
        <v>10</v>
      </c>
      <c r="S53" s="78"/>
      <c r="T53" s="78"/>
      <c r="U53" s="79"/>
      <c r="V53" s="81" t="s">
        <v>11</v>
      </c>
      <c r="W53" s="78"/>
      <c r="X53" s="78"/>
      <c r="Y53" s="79"/>
    </row>
    <row r="54" spans="1:25" s="2" customFormat="1" ht="15.5" x14ac:dyDescent="0.35">
      <c r="A54" s="3" t="s">
        <v>5</v>
      </c>
      <c r="B54" s="34" t="s">
        <v>6</v>
      </c>
      <c r="C54" s="34" t="s">
        <v>2</v>
      </c>
      <c r="D54" s="34" t="s">
        <v>3</v>
      </c>
      <c r="E54" s="37" t="s">
        <v>4</v>
      </c>
      <c r="F54" s="34" t="s">
        <v>6</v>
      </c>
      <c r="G54" s="34" t="s">
        <v>2</v>
      </c>
      <c r="H54" s="34" t="s">
        <v>3</v>
      </c>
      <c r="I54" s="37" t="s">
        <v>4</v>
      </c>
      <c r="J54" s="34" t="s">
        <v>6</v>
      </c>
      <c r="K54" s="34" t="s">
        <v>2</v>
      </c>
      <c r="L54" s="34" t="s">
        <v>3</v>
      </c>
      <c r="M54" s="37" t="s">
        <v>4</v>
      </c>
      <c r="N54" s="34" t="s">
        <v>6</v>
      </c>
      <c r="O54" s="34" t="s">
        <v>2</v>
      </c>
      <c r="P54" s="34" t="s">
        <v>3</v>
      </c>
      <c r="Q54" s="37" t="s">
        <v>4</v>
      </c>
      <c r="R54" s="34" t="s">
        <v>6</v>
      </c>
      <c r="S54" s="34" t="s">
        <v>2</v>
      </c>
      <c r="T54" s="34" t="s">
        <v>3</v>
      </c>
      <c r="U54" s="37" t="s">
        <v>4</v>
      </c>
      <c r="V54" s="38" t="s">
        <v>6</v>
      </c>
      <c r="W54" s="34" t="s">
        <v>2</v>
      </c>
      <c r="X54" s="34" t="s">
        <v>3</v>
      </c>
      <c r="Y54" s="37" t="s">
        <v>4</v>
      </c>
    </row>
    <row r="55" spans="1:25" ht="15.5" x14ac:dyDescent="0.35">
      <c r="A55" s="4">
        <v>44795</v>
      </c>
      <c r="B55" s="5">
        <f t="shared" ref="B55:B66" si="64">SUM(F55,J55,N55,R55,V55)</f>
        <v>233200</v>
      </c>
      <c r="C55" s="5">
        <f t="shared" ref="C55:C66" si="65">SUM(G55,K55,O55,S55,W55)</f>
        <v>0</v>
      </c>
      <c r="D55" s="5">
        <f t="shared" ref="D55:D66" si="66">SUM(H55,L55,P55,T55,X55)</f>
        <v>0</v>
      </c>
      <c r="E55" s="6">
        <f t="shared" ref="E55:E66" si="67">SUM(B55:D55)</f>
        <v>233200</v>
      </c>
      <c r="F55" s="5">
        <v>0</v>
      </c>
      <c r="G55" s="5">
        <v>0</v>
      </c>
      <c r="H55" s="5">
        <v>0</v>
      </c>
      <c r="I55" s="6">
        <f t="shared" ref="I55:I66" si="68">SUM(F55:H55)</f>
        <v>0</v>
      </c>
      <c r="J55" s="5">
        <v>0</v>
      </c>
      <c r="K55" s="5">
        <v>0</v>
      </c>
      <c r="L55" s="5">
        <v>0</v>
      </c>
      <c r="M55" s="6">
        <f t="shared" ref="M55:M66" si="69">SUM(J55:L55)</f>
        <v>0</v>
      </c>
      <c r="N55" s="5">
        <v>0</v>
      </c>
      <c r="O55" s="5">
        <v>0</v>
      </c>
      <c r="P55" s="5">
        <v>0</v>
      </c>
      <c r="Q55" s="6">
        <f t="shared" ref="Q55:Q66" si="70">SUM(N55:P55)</f>
        <v>0</v>
      </c>
      <c r="R55" s="5">
        <v>171500</v>
      </c>
      <c r="S55" s="5">
        <v>0</v>
      </c>
      <c r="T55" s="5">
        <v>0</v>
      </c>
      <c r="U55" s="6">
        <f t="shared" ref="U55:U66" si="71">SUM(R55:T55)</f>
        <v>171500</v>
      </c>
      <c r="V55" s="8">
        <v>61700</v>
      </c>
      <c r="W55" s="5">
        <v>0</v>
      </c>
      <c r="X55" s="5">
        <v>0</v>
      </c>
      <c r="Y55" s="6">
        <f t="shared" ref="Y55:Y66" si="72">SUM(V55:X55)</f>
        <v>61700</v>
      </c>
    </row>
    <row r="56" spans="1:25" ht="15.5" x14ac:dyDescent="0.35">
      <c r="A56" s="4">
        <v>44826</v>
      </c>
      <c r="B56" s="5">
        <f t="shared" si="64"/>
        <v>222654</v>
      </c>
      <c r="C56" s="5">
        <f t="shared" si="65"/>
        <v>0</v>
      </c>
      <c r="D56" s="5">
        <f t="shared" si="66"/>
        <v>28113</v>
      </c>
      <c r="E56" s="6">
        <f t="shared" si="67"/>
        <v>250767</v>
      </c>
      <c r="F56" s="5">
        <v>0</v>
      </c>
      <c r="G56" s="5">
        <v>0</v>
      </c>
      <c r="H56" s="5">
        <v>0</v>
      </c>
      <c r="I56" s="6">
        <f t="shared" si="68"/>
        <v>0</v>
      </c>
      <c r="J56" s="5">
        <v>0</v>
      </c>
      <c r="K56" s="5">
        <v>0</v>
      </c>
      <c r="L56" s="5">
        <v>0</v>
      </c>
      <c r="M56" s="6">
        <f t="shared" si="69"/>
        <v>0</v>
      </c>
      <c r="N56" s="5">
        <v>0</v>
      </c>
      <c r="O56" s="5">
        <v>0</v>
      </c>
      <c r="P56" s="5">
        <v>0</v>
      </c>
      <c r="Q56" s="6">
        <f t="shared" si="70"/>
        <v>0</v>
      </c>
      <c r="R56" s="5">
        <v>40000</v>
      </c>
      <c r="S56" s="5">
        <v>0</v>
      </c>
      <c r="T56" s="5">
        <v>0</v>
      </c>
      <c r="U56" s="6">
        <f t="shared" si="71"/>
        <v>40000</v>
      </c>
      <c r="V56" s="8">
        <v>182654</v>
      </c>
      <c r="W56" s="5">
        <v>0</v>
      </c>
      <c r="X56" s="5">
        <v>28113</v>
      </c>
      <c r="Y56" s="6">
        <f t="shared" si="72"/>
        <v>210767</v>
      </c>
    </row>
    <row r="57" spans="1:25" ht="15.5" x14ac:dyDescent="0.35">
      <c r="A57" s="4">
        <v>44856</v>
      </c>
      <c r="B57" s="5">
        <f t="shared" si="64"/>
        <v>31700</v>
      </c>
      <c r="C57" s="5">
        <f t="shared" si="65"/>
        <v>0</v>
      </c>
      <c r="D57" s="5">
        <f t="shared" si="66"/>
        <v>0</v>
      </c>
      <c r="E57" s="6">
        <f t="shared" si="67"/>
        <v>31700</v>
      </c>
      <c r="F57" s="5">
        <v>0</v>
      </c>
      <c r="G57" s="5">
        <v>0</v>
      </c>
      <c r="H57" s="5">
        <v>0</v>
      </c>
      <c r="I57" s="6">
        <f t="shared" si="68"/>
        <v>0</v>
      </c>
      <c r="J57" s="5">
        <v>0</v>
      </c>
      <c r="K57" s="5">
        <v>0</v>
      </c>
      <c r="L57" s="5">
        <v>0</v>
      </c>
      <c r="M57" s="6">
        <f t="shared" si="69"/>
        <v>0</v>
      </c>
      <c r="N57" s="5">
        <v>0</v>
      </c>
      <c r="O57" s="5">
        <v>0</v>
      </c>
      <c r="P57" s="5">
        <v>0</v>
      </c>
      <c r="Q57" s="6">
        <f t="shared" si="70"/>
        <v>0</v>
      </c>
      <c r="R57" s="5">
        <v>0</v>
      </c>
      <c r="S57" s="5">
        <v>0</v>
      </c>
      <c r="T57" s="5">
        <v>0</v>
      </c>
      <c r="U57" s="6">
        <f t="shared" si="71"/>
        <v>0</v>
      </c>
      <c r="V57" s="8">
        <v>31700</v>
      </c>
      <c r="W57" s="5">
        <v>0</v>
      </c>
      <c r="X57" s="5">
        <v>0</v>
      </c>
      <c r="Y57" s="6">
        <f t="shared" si="72"/>
        <v>31700</v>
      </c>
    </row>
    <row r="58" spans="1:25" ht="15.5" x14ac:dyDescent="0.35">
      <c r="A58" s="4">
        <v>44887</v>
      </c>
      <c r="B58" s="5">
        <f t="shared" si="64"/>
        <v>19500</v>
      </c>
      <c r="C58" s="5">
        <f t="shared" si="65"/>
        <v>0</v>
      </c>
      <c r="D58" s="5">
        <f t="shared" si="66"/>
        <v>0</v>
      </c>
      <c r="E58" s="6">
        <f t="shared" si="67"/>
        <v>19500</v>
      </c>
      <c r="F58" s="5">
        <v>0</v>
      </c>
      <c r="G58" s="5">
        <v>0</v>
      </c>
      <c r="H58" s="5">
        <v>0</v>
      </c>
      <c r="I58" s="6">
        <f t="shared" si="68"/>
        <v>0</v>
      </c>
      <c r="J58" s="5">
        <v>0</v>
      </c>
      <c r="K58" s="5">
        <v>0</v>
      </c>
      <c r="L58" s="5">
        <v>0</v>
      </c>
      <c r="M58" s="6">
        <f t="shared" si="69"/>
        <v>0</v>
      </c>
      <c r="N58" s="5">
        <v>0</v>
      </c>
      <c r="O58" s="5">
        <v>0</v>
      </c>
      <c r="P58" s="5">
        <v>0</v>
      </c>
      <c r="Q58" s="6">
        <f t="shared" si="70"/>
        <v>0</v>
      </c>
      <c r="R58" s="5">
        <v>0</v>
      </c>
      <c r="S58" s="5">
        <v>0</v>
      </c>
      <c r="T58" s="5">
        <v>0</v>
      </c>
      <c r="U58" s="6">
        <f t="shared" si="71"/>
        <v>0</v>
      </c>
      <c r="V58" s="8">
        <v>19500</v>
      </c>
      <c r="W58" s="5">
        <v>0</v>
      </c>
      <c r="X58" s="5">
        <v>0</v>
      </c>
      <c r="Y58" s="6">
        <f t="shared" si="72"/>
        <v>19500</v>
      </c>
    </row>
    <row r="59" spans="1:25" ht="15.5" x14ac:dyDescent="0.35">
      <c r="A59" s="4">
        <v>44917</v>
      </c>
      <c r="B59" s="5">
        <f t="shared" si="64"/>
        <v>12500</v>
      </c>
      <c r="C59" s="5">
        <f t="shared" si="65"/>
        <v>0</v>
      </c>
      <c r="D59" s="5">
        <f t="shared" si="66"/>
        <v>0</v>
      </c>
      <c r="E59" s="6">
        <f t="shared" si="67"/>
        <v>12500</v>
      </c>
      <c r="F59" s="5">
        <v>0</v>
      </c>
      <c r="G59" s="5">
        <v>0</v>
      </c>
      <c r="H59" s="5">
        <v>0</v>
      </c>
      <c r="I59" s="6">
        <f t="shared" si="68"/>
        <v>0</v>
      </c>
      <c r="J59" s="5">
        <v>0</v>
      </c>
      <c r="K59" s="5">
        <v>0</v>
      </c>
      <c r="L59" s="5">
        <v>0</v>
      </c>
      <c r="M59" s="6">
        <f t="shared" si="69"/>
        <v>0</v>
      </c>
      <c r="N59" s="5">
        <v>0</v>
      </c>
      <c r="O59" s="5">
        <v>0</v>
      </c>
      <c r="P59" s="5">
        <v>0</v>
      </c>
      <c r="Q59" s="6">
        <f t="shared" si="70"/>
        <v>0</v>
      </c>
      <c r="R59" s="5">
        <v>0</v>
      </c>
      <c r="S59" s="5">
        <v>0</v>
      </c>
      <c r="T59" s="5">
        <v>0</v>
      </c>
      <c r="U59" s="6">
        <f t="shared" si="71"/>
        <v>0</v>
      </c>
      <c r="V59" s="8">
        <v>12500</v>
      </c>
      <c r="W59" s="5">
        <v>0</v>
      </c>
      <c r="X59" s="5">
        <v>0</v>
      </c>
      <c r="Y59" s="6">
        <f t="shared" si="72"/>
        <v>12500</v>
      </c>
    </row>
    <row r="60" spans="1:25" ht="15.5" x14ac:dyDescent="0.35">
      <c r="A60" s="4">
        <v>44948</v>
      </c>
      <c r="B60" s="5">
        <f t="shared" si="64"/>
        <v>0</v>
      </c>
      <c r="C60" s="5">
        <f t="shared" si="65"/>
        <v>0</v>
      </c>
      <c r="D60" s="5">
        <f t="shared" si="66"/>
        <v>0</v>
      </c>
      <c r="E60" s="6">
        <f t="shared" si="67"/>
        <v>0</v>
      </c>
      <c r="F60" s="5">
        <v>0</v>
      </c>
      <c r="G60" s="5">
        <v>0</v>
      </c>
      <c r="H60" s="5">
        <v>0</v>
      </c>
      <c r="I60" s="6">
        <f t="shared" si="68"/>
        <v>0</v>
      </c>
      <c r="J60" s="5">
        <v>0</v>
      </c>
      <c r="K60" s="5">
        <v>0</v>
      </c>
      <c r="L60" s="5">
        <v>0</v>
      </c>
      <c r="M60" s="6">
        <f t="shared" si="69"/>
        <v>0</v>
      </c>
      <c r="N60" s="5">
        <v>0</v>
      </c>
      <c r="O60" s="5">
        <v>0</v>
      </c>
      <c r="P60" s="5">
        <v>0</v>
      </c>
      <c r="Q60" s="6">
        <f t="shared" si="70"/>
        <v>0</v>
      </c>
      <c r="R60" s="5">
        <v>0</v>
      </c>
      <c r="S60" s="5">
        <v>0</v>
      </c>
      <c r="T60" s="5">
        <v>0</v>
      </c>
      <c r="U60" s="6">
        <f t="shared" si="71"/>
        <v>0</v>
      </c>
      <c r="V60" s="8">
        <v>0</v>
      </c>
      <c r="W60" s="5">
        <v>0</v>
      </c>
      <c r="X60" s="5">
        <v>0</v>
      </c>
      <c r="Y60" s="6">
        <f t="shared" si="72"/>
        <v>0</v>
      </c>
    </row>
    <row r="61" spans="1:25" ht="15.5" x14ac:dyDescent="0.35">
      <c r="A61" s="4">
        <v>44979</v>
      </c>
      <c r="B61" s="5">
        <f t="shared" si="64"/>
        <v>10000</v>
      </c>
      <c r="C61" s="5">
        <f t="shared" si="65"/>
        <v>0</v>
      </c>
      <c r="D61" s="5">
        <f t="shared" si="66"/>
        <v>0</v>
      </c>
      <c r="E61" s="6">
        <f t="shared" si="67"/>
        <v>10000</v>
      </c>
      <c r="F61" s="5">
        <v>0</v>
      </c>
      <c r="G61" s="5">
        <v>0</v>
      </c>
      <c r="H61" s="5">
        <v>0</v>
      </c>
      <c r="I61" s="6">
        <f t="shared" si="68"/>
        <v>0</v>
      </c>
      <c r="J61" s="5">
        <v>0</v>
      </c>
      <c r="K61" s="5">
        <v>0</v>
      </c>
      <c r="L61" s="5">
        <v>0</v>
      </c>
      <c r="M61" s="6">
        <f t="shared" si="69"/>
        <v>0</v>
      </c>
      <c r="N61" s="5">
        <v>0</v>
      </c>
      <c r="O61" s="5">
        <v>0</v>
      </c>
      <c r="P61" s="5">
        <v>0</v>
      </c>
      <c r="Q61" s="6">
        <f t="shared" si="70"/>
        <v>0</v>
      </c>
      <c r="R61" s="5">
        <v>0</v>
      </c>
      <c r="S61" s="5">
        <v>0</v>
      </c>
      <c r="T61" s="5">
        <v>0</v>
      </c>
      <c r="U61" s="6">
        <f t="shared" si="71"/>
        <v>0</v>
      </c>
      <c r="V61" s="8">
        <v>10000</v>
      </c>
      <c r="W61" s="5">
        <v>0</v>
      </c>
      <c r="X61" s="5">
        <v>0</v>
      </c>
      <c r="Y61" s="6">
        <f t="shared" si="72"/>
        <v>10000</v>
      </c>
    </row>
    <row r="62" spans="1:25" ht="15.5" x14ac:dyDescent="0.35">
      <c r="A62" s="4">
        <v>45007</v>
      </c>
      <c r="B62" s="5">
        <f t="shared" si="64"/>
        <v>0</v>
      </c>
      <c r="C62" s="5">
        <f t="shared" si="65"/>
        <v>0</v>
      </c>
      <c r="D62" s="5">
        <f t="shared" si="66"/>
        <v>0</v>
      </c>
      <c r="E62" s="6">
        <f t="shared" si="67"/>
        <v>0</v>
      </c>
      <c r="F62" s="5">
        <v>0</v>
      </c>
      <c r="G62" s="5">
        <v>0</v>
      </c>
      <c r="H62" s="5">
        <v>0</v>
      </c>
      <c r="I62" s="6">
        <f t="shared" si="68"/>
        <v>0</v>
      </c>
      <c r="J62" s="5">
        <v>0</v>
      </c>
      <c r="K62" s="5">
        <v>0</v>
      </c>
      <c r="L62" s="5">
        <v>0</v>
      </c>
      <c r="M62" s="6">
        <f t="shared" si="69"/>
        <v>0</v>
      </c>
      <c r="N62" s="5">
        <v>0</v>
      </c>
      <c r="O62" s="5">
        <v>0</v>
      </c>
      <c r="P62" s="5">
        <v>0</v>
      </c>
      <c r="Q62" s="6">
        <f t="shared" si="70"/>
        <v>0</v>
      </c>
      <c r="R62" s="5">
        <v>0</v>
      </c>
      <c r="S62" s="5">
        <v>0</v>
      </c>
      <c r="T62" s="5">
        <v>0</v>
      </c>
      <c r="U62" s="6">
        <f t="shared" si="71"/>
        <v>0</v>
      </c>
      <c r="V62" s="8">
        <v>0</v>
      </c>
      <c r="W62" s="5">
        <v>0</v>
      </c>
      <c r="X62" s="5">
        <v>0</v>
      </c>
      <c r="Y62" s="6">
        <f t="shared" si="72"/>
        <v>0</v>
      </c>
    </row>
    <row r="63" spans="1:25" ht="15.5" x14ac:dyDescent="0.35">
      <c r="A63" s="4">
        <v>45038</v>
      </c>
      <c r="B63" s="5">
        <f t="shared" si="64"/>
        <v>0</v>
      </c>
      <c r="C63" s="5">
        <f t="shared" si="65"/>
        <v>0</v>
      </c>
      <c r="D63" s="5">
        <f t="shared" si="66"/>
        <v>0</v>
      </c>
      <c r="E63" s="6">
        <f t="shared" si="67"/>
        <v>0</v>
      </c>
      <c r="F63" s="5">
        <v>0</v>
      </c>
      <c r="G63" s="5">
        <v>0</v>
      </c>
      <c r="H63" s="5">
        <v>0</v>
      </c>
      <c r="I63" s="6">
        <f t="shared" si="68"/>
        <v>0</v>
      </c>
      <c r="J63" s="5">
        <v>0</v>
      </c>
      <c r="K63" s="5">
        <v>0</v>
      </c>
      <c r="L63" s="5">
        <v>0</v>
      </c>
      <c r="M63" s="6">
        <f t="shared" si="69"/>
        <v>0</v>
      </c>
      <c r="N63" s="5">
        <v>0</v>
      </c>
      <c r="O63" s="5">
        <v>0</v>
      </c>
      <c r="P63" s="5">
        <v>0</v>
      </c>
      <c r="Q63" s="6">
        <f t="shared" si="70"/>
        <v>0</v>
      </c>
      <c r="R63" s="5">
        <v>0</v>
      </c>
      <c r="S63" s="5">
        <v>0</v>
      </c>
      <c r="T63" s="5">
        <v>0</v>
      </c>
      <c r="U63" s="6">
        <f t="shared" si="71"/>
        <v>0</v>
      </c>
      <c r="V63" s="8">
        <v>0</v>
      </c>
      <c r="W63" s="5">
        <v>0</v>
      </c>
      <c r="X63" s="5">
        <v>0</v>
      </c>
      <c r="Y63" s="6">
        <f t="shared" si="72"/>
        <v>0</v>
      </c>
    </row>
    <row r="64" spans="1:25" ht="15.5" x14ac:dyDescent="0.35">
      <c r="A64" s="4">
        <v>45068</v>
      </c>
      <c r="B64" s="5">
        <f t="shared" si="64"/>
        <v>0</v>
      </c>
      <c r="C64" s="5">
        <f t="shared" si="65"/>
        <v>0</v>
      </c>
      <c r="D64" s="5">
        <f t="shared" si="66"/>
        <v>0</v>
      </c>
      <c r="E64" s="6">
        <f t="shared" si="67"/>
        <v>0</v>
      </c>
      <c r="F64" s="5">
        <v>0</v>
      </c>
      <c r="G64" s="5">
        <v>0</v>
      </c>
      <c r="H64" s="5">
        <v>0</v>
      </c>
      <c r="I64" s="6">
        <f t="shared" si="68"/>
        <v>0</v>
      </c>
      <c r="J64" s="5">
        <v>0</v>
      </c>
      <c r="K64" s="5">
        <v>0</v>
      </c>
      <c r="L64" s="5">
        <v>0</v>
      </c>
      <c r="M64" s="6">
        <f t="shared" si="69"/>
        <v>0</v>
      </c>
      <c r="N64" s="5">
        <v>0</v>
      </c>
      <c r="O64" s="5">
        <v>0</v>
      </c>
      <c r="P64" s="5">
        <v>0</v>
      </c>
      <c r="Q64" s="6">
        <f t="shared" si="70"/>
        <v>0</v>
      </c>
      <c r="R64" s="5">
        <v>0</v>
      </c>
      <c r="S64" s="5">
        <v>0</v>
      </c>
      <c r="T64" s="5">
        <v>0</v>
      </c>
      <c r="U64" s="6">
        <f t="shared" si="71"/>
        <v>0</v>
      </c>
      <c r="V64" s="8">
        <v>0</v>
      </c>
      <c r="W64" s="5">
        <v>0</v>
      </c>
      <c r="X64" s="5">
        <v>0</v>
      </c>
      <c r="Y64" s="6">
        <f t="shared" si="72"/>
        <v>0</v>
      </c>
    </row>
    <row r="65" spans="1:25" ht="15.5" x14ac:dyDescent="0.35">
      <c r="A65" s="4">
        <v>45099</v>
      </c>
      <c r="B65" s="5">
        <f t="shared" si="64"/>
        <v>0</v>
      </c>
      <c r="C65" s="5">
        <f t="shared" si="65"/>
        <v>0</v>
      </c>
      <c r="D65" s="5">
        <f t="shared" si="66"/>
        <v>0</v>
      </c>
      <c r="E65" s="6">
        <f t="shared" si="67"/>
        <v>0</v>
      </c>
      <c r="F65" s="5">
        <v>0</v>
      </c>
      <c r="G65" s="5">
        <v>0</v>
      </c>
      <c r="H65" s="5">
        <v>0</v>
      </c>
      <c r="I65" s="6">
        <f t="shared" si="68"/>
        <v>0</v>
      </c>
      <c r="J65" s="5">
        <v>0</v>
      </c>
      <c r="K65" s="5">
        <v>0</v>
      </c>
      <c r="L65" s="5">
        <v>0</v>
      </c>
      <c r="M65" s="6">
        <f t="shared" si="69"/>
        <v>0</v>
      </c>
      <c r="N65" s="5">
        <v>0</v>
      </c>
      <c r="O65" s="5">
        <v>0</v>
      </c>
      <c r="P65" s="5">
        <v>0</v>
      </c>
      <c r="Q65" s="6">
        <f t="shared" si="70"/>
        <v>0</v>
      </c>
      <c r="R65" s="5">
        <v>0</v>
      </c>
      <c r="S65" s="5">
        <v>0</v>
      </c>
      <c r="T65" s="5">
        <v>0</v>
      </c>
      <c r="U65" s="6">
        <f t="shared" si="71"/>
        <v>0</v>
      </c>
      <c r="V65" s="8">
        <v>0</v>
      </c>
      <c r="W65" s="5">
        <v>0</v>
      </c>
      <c r="X65" s="5">
        <v>0</v>
      </c>
      <c r="Y65" s="6">
        <f t="shared" si="72"/>
        <v>0</v>
      </c>
    </row>
    <row r="66" spans="1:25" ht="15.5" x14ac:dyDescent="0.35">
      <c r="A66" s="4">
        <v>45129</v>
      </c>
      <c r="B66" s="5">
        <f t="shared" si="64"/>
        <v>186500</v>
      </c>
      <c r="C66" s="5">
        <f t="shared" si="65"/>
        <v>0</v>
      </c>
      <c r="D66" s="5">
        <f t="shared" si="66"/>
        <v>0</v>
      </c>
      <c r="E66" s="6">
        <f t="shared" si="67"/>
        <v>186500</v>
      </c>
      <c r="F66" s="5">
        <v>0</v>
      </c>
      <c r="G66" s="5">
        <v>0</v>
      </c>
      <c r="H66" s="5">
        <v>0</v>
      </c>
      <c r="I66" s="6">
        <f t="shared" si="68"/>
        <v>0</v>
      </c>
      <c r="J66" s="5">
        <v>0</v>
      </c>
      <c r="K66" s="5">
        <v>0</v>
      </c>
      <c r="L66" s="5">
        <v>0</v>
      </c>
      <c r="M66" s="6">
        <f t="shared" si="69"/>
        <v>0</v>
      </c>
      <c r="N66" s="5">
        <v>0</v>
      </c>
      <c r="O66" s="5">
        <v>0</v>
      </c>
      <c r="P66" s="5">
        <v>0</v>
      </c>
      <c r="Q66" s="6">
        <f t="shared" si="70"/>
        <v>0</v>
      </c>
      <c r="R66" s="5">
        <v>0</v>
      </c>
      <c r="S66" s="5">
        <v>0</v>
      </c>
      <c r="T66" s="5">
        <v>0</v>
      </c>
      <c r="U66" s="6">
        <f t="shared" si="71"/>
        <v>0</v>
      </c>
      <c r="V66" s="8">
        <v>186500</v>
      </c>
      <c r="W66" s="5">
        <v>0</v>
      </c>
      <c r="X66" s="5">
        <v>0</v>
      </c>
      <c r="Y66" s="6">
        <f t="shared" si="72"/>
        <v>186500</v>
      </c>
    </row>
    <row r="67" spans="1:25" ht="15.5" x14ac:dyDescent="0.35">
      <c r="A67" s="4">
        <v>45160</v>
      </c>
      <c r="B67" s="5">
        <f t="shared" ref="B67:D67" si="73">SUM(F67,J67,N67,R67,V67)</f>
        <v>0</v>
      </c>
      <c r="C67" s="5">
        <f t="shared" si="73"/>
        <v>0</v>
      </c>
      <c r="D67" s="5">
        <f t="shared" si="73"/>
        <v>0</v>
      </c>
      <c r="E67" s="6">
        <f t="shared" ref="E67" si="74">SUM(B67:D67)</f>
        <v>0</v>
      </c>
      <c r="F67" s="5">
        <v>0</v>
      </c>
      <c r="G67" s="5">
        <v>0</v>
      </c>
      <c r="H67" s="5">
        <v>0</v>
      </c>
      <c r="I67" s="6">
        <f t="shared" ref="I67" si="75">SUM(F67:H67)</f>
        <v>0</v>
      </c>
      <c r="J67" s="5">
        <v>0</v>
      </c>
      <c r="K67" s="5">
        <v>0</v>
      </c>
      <c r="L67" s="5">
        <v>0</v>
      </c>
      <c r="M67" s="6">
        <f t="shared" ref="M67" si="76">SUM(J67:L67)</f>
        <v>0</v>
      </c>
      <c r="N67" s="5">
        <v>0</v>
      </c>
      <c r="O67" s="5">
        <v>0</v>
      </c>
      <c r="P67" s="5">
        <v>0</v>
      </c>
      <c r="Q67" s="6">
        <f t="shared" ref="Q67" si="77">SUM(N67:P67)</f>
        <v>0</v>
      </c>
      <c r="R67" s="5">
        <v>0</v>
      </c>
      <c r="S67" s="5">
        <v>0</v>
      </c>
      <c r="T67" s="5">
        <v>0</v>
      </c>
      <c r="U67" s="6">
        <f t="shared" ref="U67" si="78">SUM(R67:T67)</f>
        <v>0</v>
      </c>
      <c r="V67" s="8">
        <v>0</v>
      </c>
      <c r="W67" s="5">
        <v>0</v>
      </c>
      <c r="X67" s="5">
        <v>0</v>
      </c>
      <c r="Y67" s="6">
        <f t="shared" ref="Y67" si="79">SUM(V67:X67)</f>
        <v>0</v>
      </c>
    </row>
    <row r="68" spans="1:25" ht="15.5" x14ac:dyDescent="0.35">
      <c r="A68" s="9"/>
      <c r="B68" s="10"/>
      <c r="C68" s="10"/>
      <c r="D68" s="10"/>
      <c r="E68" s="11"/>
      <c r="F68" s="10"/>
      <c r="G68" s="10"/>
      <c r="H68" s="10"/>
      <c r="I68" s="11"/>
      <c r="J68" s="10"/>
      <c r="K68" s="10"/>
      <c r="L68" s="10"/>
      <c r="M68" s="11"/>
      <c r="N68" s="10"/>
      <c r="O68" s="10"/>
      <c r="P68" s="10"/>
      <c r="Q68" s="11"/>
      <c r="R68" s="10"/>
      <c r="S68" s="10"/>
      <c r="T68" s="10"/>
      <c r="U68" s="11"/>
      <c r="V68" s="10"/>
      <c r="W68" s="10"/>
      <c r="X68" s="10"/>
      <c r="Y68" s="24"/>
    </row>
    <row r="69" spans="1:25" ht="15.5" x14ac:dyDescent="0.35">
      <c r="A69" s="9"/>
      <c r="B69" s="10"/>
      <c r="C69" s="10"/>
      <c r="D69" s="10"/>
      <c r="E69" s="11"/>
      <c r="F69" s="10"/>
      <c r="G69" s="10"/>
      <c r="H69" s="10"/>
      <c r="I69" s="11"/>
      <c r="J69" s="10"/>
      <c r="K69" s="10"/>
      <c r="L69" s="10"/>
      <c r="M69" s="11"/>
      <c r="N69" s="10"/>
      <c r="O69" s="10"/>
      <c r="P69" s="10"/>
      <c r="Q69" s="11"/>
      <c r="R69" s="10"/>
      <c r="S69" s="10"/>
      <c r="T69" s="10"/>
      <c r="U69" s="11"/>
      <c r="V69" s="10"/>
      <c r="W69" s="10"/>
      <c r="X69" s="10"/>
      <c r="Y69" s="11"/>
    </row>
    <row r="70" spans="1:25" ht="15.5" x14ac:dyDescent="0.35">
      <c r="A70" s="9"/>
      <c r="B70" s="10"/>
      <c r="C70" s="10"/>
      <c r="D70" s="10"/>
      <c r="E70" s="11"/>
      <c r="F70" s="10"/>
      <c r="G70" s="10"/>
      <c r="H70" s="10"/>
      <c r="I70" s="11"/>
      <c r="J70" s="10"/>
      <c r="K70" s="10"/>
      <c r="L70" s="10"/>
      <c r="M70" s="11"/>
      <c r="N70" s="10"/>
      <c r="O70" s="10"/>
      <c r="P70" s="10"/>
      <c r="Q70" s="11"/>
      <c r="R70" s="10"/>
      <c r="S70" s="10"/>
      <c r="T70" s="10"/>
      <c r="U70" s="11"/>
      <c r="V70" s="10"/>
      <c r="W70" s="10"/>
      <c r="X70" s="10"/>
      <c r="Y70" s="11"/>
    </row>
    <row r="71" spans="1:25" ht="15.5" x14ac:dyDescent="0.35">
      <c r="A71" s="9"/>
      <c r="B71" s="10"/>
      <c r="C71" s="10"/>
      <c r="D71" s="10"/>
      <c r="E71" s="11"/>
      <c r="F71" s="10"/>
      <c r="G71" s="10"/>
      <c r="H71" s="10"/>
      <c r="I71" s="11"/>
      <c r="J71" s="10"/>
      <c r="K71" s="10"/>
      <c r="L71" s="10"/>
      <c r="M71" s="11"/>
      <c r="N71" s="10"/>
      <c r="O71" s="10"/>
      <c r="P71" s="10"/>
      <c r="Q71" s="11"/>
      <c r="R71" s="10"/>
      <c r="S71" s="10"/>
      <c r="T71" s="10"/>
      <c r="U71" s="11"/>
      <c r="V71" s="10"/>
      <c r="W71" s="10"/>
      <c r="X71" s="10"/>
      <c r="Y71" s="11"/>
    </row>
    <row r="72" spans="1:25" ht="15.5" x14ac:dyDescent="0.35">
      <c r="A72" s="9"/>
      <c r="B72" s="10"/>
      <c r="C72" s="10"/>
      <c r="D72" s="10"/>
      <c r="E72" s="11"/>
      <c r="F72" s="10"/>
      <c r="G72" s="10"/>
      <c r="H72" s="10"/>
      <c r="I72" s="11"/>
      <c r="J72" s="10"/>
      <c r="K72" s="10"/>
      <c r="L72" s="10"/>
      <c r="M72" s="11"/>
      <c r="N72" s="10"/>
      <c r="O72" s="10"/>
      <c r="P72" s="10"/>
      <c r="Q72" s="11"/>
      <c r="R72" s="10"/>
      <c r="S72" s="10"/>
      <c r="T72" s="10"/>
      <c r="U72" s="11"/>
      <c r="V72" s="10"/>
      <c r="W72" s="10"/>
      <c r="X72" s="10"/>
      <c r="Y72" s="11"/>
    </row>
    <row r="73" spans="1:25" ht="15.5" x14ac:dyDescent="0.35">
      <c r="A73" s="9"/>
      <c r="B73" s="10"/>
      <c r="C73" s="10"/>
      <c r="D73" s="10"/>
      <c r="E73" s="11"/>
      <c r="F73" s="10"/>
      <c r="G73" s="10"/>
      <c r="H73" s="10"/>
      <c r="I73" s="11"/>
      <c r="J73" s="10"/>
      <c r="K73" s="10"/>
      <c r="L73" s="10"/>
      <c r="M73" s="11"/>
      <c r="N73" s="10"/>
      <c r="O73" s="10"/>
      <c r="P73" s="10"/>
      <c r="Q73" s="11"/>
      <c r="R73" s="10"/>
      <c r="S73" s="10"/>
      <c r="T73" s="10"/>
      <c r="U73" s="11"/>
      <c r="V73" s="10"/>
      <c r="W73" s="10"/>
      <c r="X73" s="10"/>
      <c r="Y73" s="11"/>
    </row>
    <row r="74" spans="1:25" ht="15.5" x14ac:dyDescent="0.35">
      <c r="A74" s="9"/>
      <c r="B74" s="10"/>
      <c r="C74" s="10"/>
      <c r="D74" s="10"/>
      <c r="E74" s="11"/>
      <c r="F74" s="10"/>
      <c r="G74" s="10"/>
      <c r="H74" s="10"/>
      <c r="I74" s="11"/>
      <c r="J74" s="10"/>
      <c r="K74" s="10"/>
      <c r="L74" s="10"/>
      <c r="M74" s="11"/>
      <c r="N74" s="10"/>
      <c r="O74" s="10"/>
      <c r="P74" s="10"/>
      <c r="Q74" s="11"/>
      <c r="R74" s="10"/>
      <c r="S74" s="10"/>
      <c r="T74" s="10"/>
      <c r="U74" s="11"/>
      <c r="V74" s="10"/>
      <c r="W74" s="10"/>
      <c r="X74" s="10"/>
      <c r="Y74" s="11"/>
    </row>
    <row r="75" spans="1:25" ht="16" thickBot="1" x14ac:dyDescent="0.4">
      <c r="A75" s="9"/>
      <c r="B75" s="10"/>
      <c r="C75" s="10"/>
      <c r="D75" s="10"/>
      <c r="E75" s="11"/>
      <c r="F75" s="10"/>
      <c r="G75" s="10"/>
      <c r="H75" s="10"/>
      <c r="I75" s="11"/>
      <c r="J75" s="10"/>
      <c r="K75" s="10"/>
      <c r="L75" s="10"/>
      <c r="M75" s="11"/>
      <c r="N75" s="10"/>
      <c r="O75" s="10"/>
      <c r="P75" s="10"/>
      <c r="Q75" s="11"/>
      <c r="R75" s="10"/>
      <c r="S75" s="10"/>
      <c r="T75" s="10"/>
      <c r="U75" s="11"/>
      <c r="V75" s="10"/>
      <c r="W75" s="10"/>
      <c r="X75" s="10"/>
      <c r="Y75" s="11"/>
    </row>
    <row r="76" spans="1:25" ht="18" customHeight="1" thickBot="1" x14ac:dyDescent="0.4">
      <c r="A76" s="82" t="s">
        <v>27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4"/>
    </row>
    <row r="77" spans="1:25" ht="15.5" x14ac:dyDescent="0.35">
      <c r="A77" s="78" t="s">
        <v>4</v>
      </c>
      <c r="B77" s="78"/>
      <c r="C77" s="78"/>
      <c r="D77" s="78"/>
      <c r="E77" s="79"/>
      <c r="F77" s="78" t="s">
        <v>7</v>
      </c>
      <c r="G77" s="78"/>
      <c r="H77" s="78"/>
      <c r="I77" s="79"/>
      <c r="J77" s="78" t="s">
        <v>8</v>
      </c>
      <c r="K77" s="78"/>
      <c r="L77" s="78"/>
      <c r="M77" s="79"/>
      <c r="N77" s="78" t="s">
        <v>9</v>
      </c>
      <c r="O77" s="78"/>
      <c r="P77" s="78"/>
      <c r="Q77" s="79"/>
      <c r="R77" s="78" t="s">
        <v>10</v>
      </c>
      <c r="S77" s="78"/>
      <c r="T77" s="78"/>
      <c r="U77" s="79"/>
      <c r="V77" s="81" t="s">
        <v>11</v>
      </c>
      <c r="W77" s="78"/>
      <c r="X77" s="78"/>
      <c r="Y77" s="79"/>
    </row>
    <row r="78" spans="1:25" s="2" customFormat="1" ht="15.5" x14ac:dyDescent="0.35">
      <c r="A78" s="3" t="s">
        <v>5</v>
      </c>
      <c r="B78" s="34" t="s">
        <v>6</v>
      </c>
      <c r="C78" s="34" t="s">
        <v>2</v>
      </c>
      <c r="D78" s="34" t="s">
        <v>3</v>
      </c>
      <c r="E78" s="37" t="s">
        <v>4</v>
      </c>
      <c r="F78" s="34" t="s">
        <v>6</v>
      </c>
      <c r="G78" s="34" t="s">
        <v>2</v>
      </c>
      <c r="H78" s="34" t="s">
        <v>3</v>
      </c>
      <c r="I78" s="37" t="s">
        <v>4</v>
      </c>
      <c r="J78" s="34" t="s">
        <v>6</v>
      </c>
      <c r="K78" s="34" t="s">
        <v>2</v>
      </c>
      <c r="L78" s="34" t="s">
        <v>3</v>
      </c>
      <c r="M78" s="37" t="s">
        <v>4</v>
      </c>
      <c r="N78" s="34" t="s">
        <v>6</v>
      </c>
      <c r="O78" s="34" t="s">
        <v>2</v>
      </c>
      <c r="P78" s="34" t="s">
        <v>3</v>
      </c>
      <c r="Q78" s="37" t="s">
        <v>4</v>
      </c>
      <c r="R78" s="34" t="s">
        <v>6</v>
      </c>
      <c r="S78" s="34" t="s">
        <v>2</v>
      </c>
      <c r="T78" s="34" t="s">
        <v>3</v>
      </c>
      <c r="U78" s="37" t="s">
        <v>4</v>
      </c>
      <c r="V78" s="38" t="s">
        <v>6</v>
      </c>
      <c r="W78" s="34" t="s">
        <v>2</v>
      </c>
      <c r="X78" s="34" t="s">
        <v>3</v>
      </c>
      <c r="Y78" s="37" t="s">
        <v>4</v>
      </c>
    </row>
    <row r="79" spans="1:25" ht="15.5" x14ac:dyDescent="0.35">
      <c r="A79" s="4" t="e">
        <f>EDATE(A78,1)</f>
        <v>#VALUE!</v>
      </c>
      <c r="B79" s="5">
        <f t="shared" ref="B79:B90" si="80">SUM(F79,J79,N79,R79,V79)</f>
        <v>0</v>
      </c>
      <c r="C79" s="5">
        <f t="shared" ref="C79:C90" si="81">SUM(G79,K79,O79,S79,W79)</f>
        <v>12000</v>
      </c>
      <c r="D79" s="5">
        <f t="shared" ref="D79:D90" si="82">SUM(H79,L79,P79,T79,X79)</f>
        <v>0</v>
      </c>
      <c r="E79" s="6">
        <f t="shared" ref="E79:E90" si="83">SUM(B79:D79)</f>
        <v>12000</v>
      </c>
      <c r="F79" s="5">
        <v>0</v>
      </c>
      <c r="G79" s="5">
        <v>0</v>
      </c>
      <c r="H79" s="5">
        <v>0</v>
      </c>
      <c r="I79" s="6">
        <f t="shared" ref="I79:I90" si="84">SUM(F79:H79)</f>
        <v>0</v>
      </c>
      <c r="J79" s="5">
        <v>0</v>
      </c>
      <c r="K79" s="5">
        <v>0</v>
      </c>
      <c r="L79" s="5">
        <v>0</v>
      </c>
      <c r="M79" s="6">
        <f t="shared" ref="M79:M90" si="85">SUM(J79:L79)</f>
        <v>0</v>
      </c>
      <c r="N79" s="5">
        <v>0</v>
      </c>
      <c r="O79" s="5">
        <v>0</v>
      </c>
      <c r="P79" s="5">
        <v>0</v>
      </c>
      <c r="Q79" s="6">
        <f t="shared" ref="Q79:Q90" si="86">SUM(N79:P79)</f>
        <v>0</v>
      </c>
      <c r="R79" s="5">
        <v>0</v>
      </c>
      <c r="S79" s="5">
        <v>12000</v>
      </c>
      <c r="T79" s="5">
        <v>0</v>
      </c>
      <c r="U79" s="6">
        <f t="shared" ref="U79:U90" si="87">SUM(R79:T79)</f>
        <v>12000</v>
      </c>
      <c r="V79" s="8">
        <v>0</v>
      </c>
      <c r="W79" s="5">
        <v>0</v>
      </c>
      <c r="X79" s="5">
        <v>0</v>
      </c>
      <c r="Y79" s="6">
        <f t="shared" ref="Y79:Y90" si="88">SUM(V79:X79)</f>
        <v>0</v>
      </c>
    </row>
    <row r="80" spans="1:25" ht="15.5" x14ac:dyDescent="0.35">
      <c r="A80" s="4">
        <v>44826</v>
      </c>
      <c r="B80" s="5">
        <f t="shared" si="80"/>
        <v>0</v>
      </c>
      <c r="C80" s="5">
        <f t="shared" si="81"/>
        <v>0</v>
      </c>
      <c r="D80" s="5">
        <f t="shared" si="82"/>
        <v>0</v>
      </c>
      <c r="E80" s="6">
        <f t="shared" si="83"/>
        <v>0</v>
      </c>
      <c r="F80" s="5">
        <v>0</v>
      </c>
      <c r="G80" s="5">
        <v>0</v>
      </c>
      <c r="H80" s="5">
        <v>0</v>
      </c>
      <c r="I80" s="6">
        <f t="shared" si="84"/>
        <v>0</v>
      </c>
      <c r="J80" s="5">
        <v>0</v>
      </c>
      <c r="K80" s="5">
        <v>0</v>
      </c>
      <c r="L80" s="5">
        <v>0</v>
      </c>
      <c r="M80" s="6">
        <f t="shared" si="85"/>
        <v>0</v>
      </c>
      <c r="N80" s="5">
        <v>0</v>
      </c>
      <c r="O80" s="5">
        <v>0</v>
      </c>
      <c r="P80" s="5">
        <v>0</v>
      </c>
      <c r="Q80" s="6">
        <f t="shared" si="86"/>
        <v>0</v>
      </c>
      <c r="R80" s="5">
        <v>0</v>
      </c>
      <c r="S80" s="5">
        <v>0</v>
      </c>
      <c r="T80" s="5">
        <v>0</v>
      </c>
      <c r="U80" s="6">
        <f t="shared" si="87"/>
        <v>0</v>
      </c>
      <c r="V80" s="8">
        <v>0</v>
      </c>
      <c r="W80" s="5">
        <v>0</v>
      </c>
      <c r="X80" s="5">
        <v>0</v>
      </c>
      <c r="Y80" s="6">
        <f t="shared" si="88"/>
        <v>0</v>
      </c>
    </row>
    <row r="81" spans="1:25" ht="15.5" x14ac:dyDescent="0.35">
      <c r="A81" s="4">
        <v>44856</v>
      </c>
      <c r="B81" s="5">
        <f t="shared" si="80"/>
        <v>0</v>
      </c>
      <c r="C81" s="5">
        <f t="shared" si="81"/>
        <v>0</v>
      </c>
      <c r="D81" s="5">
        <f t="shared" si="82"/>
        <v>0</v>
      </c>
      <c r="E81" s="6">
        <f t="shared" si="83"/>
        <v>0</v>
      </c>
      <c r="F81" s="5">
        <v>0</v>
      </c>
      <c r="G81" s="5">
        <v>0</v>
      </c>
      <c r="H81" s="5">
        <v>0</v>
      </c>
      <c r="I81" s="6">
        <f t="shared" si="84"/>
        <v>0</v>
      </c>
      <c r="J81" s="5">
        <v>0</v>
      </c>
      <c r="K81" s="5">
        <v>0</v>
      </c>
      <c r="L81" s="5">
        <v>0</v>
      </c>
      <c r="M81" s="6">
        <f t="shared" si="85"/>
        <v>0</v>
      </c>
      <c r="N81" s="5">
        <v>0</v>
      </c>
      <c r="O81" s="5">
        <v>0</v>
      </c>
      <c r="P81" s="5">
        <v>0</v>
      </c>
      <c r="Q81" s="6">
        <f t="shared" si="86"/>
        <v>0</v>
      </c>
      <c r="R81" s="5">
        <v>0</v>
      </c>
      <c r="S81" s="5">
        <v>0</v>
      </c>
      <c r="T81" s="5">
        <v>0</v>
      </c>
      <c r="U81" s="6">
        <f t="shared" si="87"/>
        <v>0</v>
      </c>
      <c r="V81" s="8">
        <v>0</v>
      </c>
      <c r="W81" s="5">
        <v>0</v>
      </c>
      <c r="X81" s="5">
        <v>0</v>
      </c>
      <c r="Y81" s="6">
        <f t="shared" si="88"/>
        <v>0</v>
      </c>
    </row>
    <row r="82" spans="1:25" ht="15.5" x14ac:dyDescent="0.35">
      <c r="A82" s="4">
        <v>44887</v>
      </c>
      <c r="B82" s="5">
        <f t="shared" si="80"/>
        <v>0</v>
      </c>
      <c r="C82" s="5">
        <f t="shared" si="81"/>
        <v>0</v>
      </c>
      <c r="D82" s="5">
        <f t="shared" si="82"/>
        <v>0</v>
      </c>
      <c r="E82" s="6">
        <f t="shared" si="83"/>
        <v>0</v>
      </c>
      <c r="F82" s="5">
        <v>0</v>
      </c>
      <c r="G82" s="5">
        <v>0</v>
      </c>
      <c r="H82" s="5">
        <v>0</v>
      </c>
      <c r="I82" s="6">
        <f t="shared" si="84"/>
        <v>0</v>
      </c>
      <c r="J82" s="5">
        <v>0</v>
      </c>
      <c r="K82" s="5">
        <v>0</v>
      </c>
      <c r="L82" s="5">
        <v>0</v>
      </c>
      <c r="M82" s="6">
        <f t="shared" si="85"/>
        <v>0</v>
      </c>
      <c r="N82" s="5">
        <v>0</v>
      </c>
      <c r="O82" s="5">
        <v>0</v>
      </c>
      <c r="P82" s="5">
        <v>0</v>
      </c>
      <c r="Q82" s="6">
        <f t="shared" si="86"/>
        <v>0</v>
      </c>
      <c r="R82" s="5">
        <v>0</v>
      </c>
      <c r="S82" s="5">
        <v>0</v>
      </c>
      <c r="T82" s="5">
        <v>0</v>
      </c>
      <c r="U82" s="6">
        <f t="shared" si="87"/>
        <v>0</v>
      </c>
      <c r="V82" s="8">
        <v>0</v>
      </c>
      <c r="W82" s="5">
        <v>0</v>
      </c>
      <c r="X82" s="5">
        <v>0</v>
      </c>
      <c r="Y82" s="6">
        <f t="shared" si="88"/>
        <v>0</v>
      </c>
    </row>
    <row r="83" spans="1:25" ht="15.5" x14ac:dyDescent="0.35">
      <c r="A83" s="4">
        <v>44917</v>
      </c>
      <c r="B83" s="5">
        <f t="shared" si="80"/>
        <v>0</v>
      </c>
      <c r="C83" s="5">
        <f t="shared" si="81"/>
        <v>10000</v>
      </c>
      <c r="D83" s="5">
        <f t="shared" si="82"/>
        <v>0</v>
      </c>
      <c r="E83" s="6">
        <f t="shared" si="83"/>
        <v>10000</v>
      </c>
      <c r="F83" s="5">
        <v>0</v>
      </c>
      <c r="G83" s="5">
        <v>0</v>
      </c>
      <c r="H83" s="5">
        <v>0</v>
      </c>
      <c r="I83" s="6">
        <f t="shared" si="84"/>
        <v>0</v>
      </c>
      <c r="J83" s="5">
        <v>0</v>
      </c>
      <c r="K83" s="5">
        <v>0</v>
      </c>
      <c r="L83" s="5">
        <v>0</v>
      </c>
      <c r="M83" s="6">
        <f t="shared" si="85"/>
        <v>0</v>
      </c>
      <c r="N83" s="5">
        <v>0</v>
      </c>
      <c r="O83" s="5">
        <v>0</v>
      </c>
      <c r="P83" s="5">
        <v>0</v>
      </c>
      <c r="Q83" s="6">
        <f t="shared" si="86"/>
        <v>0</v>
      </c>
      <c r="R83" s="5">
        <v>0</v>
      </c>
      <c r="S83" s="5">
        <v>10000</v>
      </c>
      <c r="T83" s="5">
        <v>0</v>
      </c>
      <c r="U83" s="6">
        <f t="shared" si="87"/>
        <v>10000</v>
      </c>
      <c r="V83" s="8">
        <v>0</v>
      </c>
      <c r="W83" s="5">
        <v>0</v>
      </c>
      <c r="X83" s="5">
        <v>0</v>
      </c>
      <c r="Y83" s="6">
        <f t="shared" si="88"/>
        <v>0</v>
      </c>
    </row>
    <row r="84" spans="1:25" ht="15.5" x14ac:dyDescent="0.35">
      <c r="A84" s="4">
        <v>44948</v>
      </c>
      <c r="B84" s="5">
        <f t="shared" si="80"/>
        <v>0</v>
      </c>
      <c r="C84" s="5">
        <f t="shared" si="81"/>
        <v>0</v>
      </c>
      <c r="D84" s="5">
        <f t="shared" si="82"/>
        <v>0</v>
      </c>
      <c r="E84" s="6">
        <f t="shared" si="83"/>
        <v>0</v>
      </c>
      <c r="F84" s="5">
        <v>0</v>
      </c>
      <c r="G84" s="5">
        <v>0</v>
      </c>
      <c r="H84" s="5">
        <v>0</v>
      </c>
      <c r="I84" s="6">
        <f t="shared" si="84"/>
        <v>0</v>
      </c>
      <c r="J84" s="5">
        <v>0</v>
      </c>
      <c r="K84" s="5">
        <v>0</v>
      </c>
      <c r="L84" s="5">
        <v>0</v>
      </c>
      <c r="M84" s="6">
        <f t="shared" si="85"/>
        <v>0</v>
      </c>
      <c r="N84" s="5">
        <v>0</v>
      </c>
      <c r="O84" s="5">
        <v>0</v>
      </c>
      <c r="P84" s="5">
        <v>0</v>
      </c>
      <c r="Q84" s="6">
        <f t="shared" si="86"/>
        <v>0</v>
      </c>
      <c r="R84" s="5">
        <v>0</v>
      </c>
      <c r="S84" s="5">
        <v>0</v>
      </c>
      <c r="T84" s="5">
        <v>0</v>
      </c>
      <c r="U84" s="6">
        <f t="shared" si="87"/>
        <v>0</v>
      </c>
      <c r="V84" s="8">
        <v>0</v>
      </c>
      <c r="W84" s="5">
        <v>0</v>
      </c>
      <c r="X84" s="5">
        <v>0</v>
      </c>
      <c r="Y84" s="6">
        <f t="shared" si="88"/>
        <v>0</v>
      </c>
    </row>
    <row r="85" spans="1:25" ht="15.5" x14ac:dyDescent="0.35">
      <c r="A85" s="4">
        <v>44979</v>
      </c>
      <c r="B85" s="5">
        <f t="shared" si="80"/>
        <v>0</v>
      </c>
      <c r="C85" s="5">
        <f t="shared" si="81"/>
        <v>0</v>
      </c>
      <c r="D85" s="5">
        <f t="shared" si="82"/>
        <v>0</v>
      </c>
      <c r="E85" s="6">
        <f t="shared" si="83"/>
        <v>0</v>
      </c>
      <c r="F85" s="5">
        <v>0</v>
      </c>
      <c r="G85" s="5">
        <v>0</v>
      </c>
      <c r="H85" s="5">
        <v>0</v>
      </c>
      <c r="I85" s="6">
        <f t="shared" si="84"/>
        <v>0</v>
      </c>
      <c r="J85" s="5">
        <v>0</v>
      </c>
      <c r="K85" s="5">
        <v>0</v>
      </c>
      <c r="L85" s="5">
        <v>0</v>
      </c>
      <c r="M85" s="6">
        <f t="shared" si="85"/>
        <v>0</v>
      </c>
      <c r="N85" s="5">
        <v>0</v>
      </c>
      <c r="O85" s="5">
        <v>0</v>
      </c>
      <c r="P85" s="5">
        <v>0</v>
      </c>
      <c r="Q85" s="6">
        <f t="shared" si="86"/>
        <v>0</v>
      </c>
      <c r="R85" s="5">
        <v>0</v>
      </c>
      <c r="S85" s="5">
        <v>0</v>
      </c>
      <c r="T85" s="5">
        <v>0</v>
      </c>
      <c r="U85" s="6">
        <f t="shared" si="87"/>
        <v>0</v>
      </c>
      <c r="V85" s="8">
        <v>0</v>
      </c>
      <c r="W85" s="5">
        <v>0</v>
      </c>
      <c r="X85" s="5">
        <v>0</v>
      </c>
      <c r="Y85" s="6">
        <f t="shared" si="88"/>
        <v>0</v>
      </c>
    </row>
    <row r="86" spans="1:25" ht="15.5" x14ac:dyDescent="0.35">
      <c r="A86" s="4">
        <v>45007</v>
      </c>
      <c r="B86" s="5">
        <f t="shared" si="80"/>
        <v>0</v>
      </c>
      <c r="C86" s="5">
        <f t="shared" si="81"/>
        <v>0</v>
      </c>
      <c r="D86" s="5">
        <f t="shared" si="82"/>
        <v>0</v>
      </c>
      <c r="E86" s="6">
        <f t="shared" si="83"/>
        <v>0</v>
      </c>
      <c r="F86" s="5">
        <v>0</v>
      </c>
      <c r="G86" s="5">
        <v>0</v>
      </c>
      <c r="H86" s="5">
        <v>0</v>
      </c>
      <c r="I86" s="6">
        <f t="shared" si="84"/>
        <v>0</v>
      </c>
      <c r="J86" s="5">
        <v>0</v>
      </c>
      <c r="K86" s="5">
        <v>0</v>
      </c>
      <c r="L86" s="5">
        <v>0</v>
      </c>
      <c r="M86" s="6">
        <f t="shared" si="85"/>
        <v>0</v>
      </c>
      <c r="N86" s="5">
        <v>0</v>
      </c>
      <c r="O86" s="5">
        <v>0</v>
      </c>
      <c r="P86" s="5">
        <v>0</v>
      </c>
      <c r="Q86" s="6">
        <f t="shared" si="86"/>
        <v>0</v>
      </c>
      <c r="R86" s="5">
        <v>0</v>
      </c>
      <c r="S86" s="5">
        <v>0</v>
      </c>
      <c r="T86" s="5">
        <v>0</v>
      </c>
      <c r="U86" s="6">
        <f t="shared" si="87"/>
        <v>0</v>
      </c>
      <c r="V86" s="8">
        <v>0</v>
      </c>
      <c r="W86" s="5">
        <v>0</v>
      </c>
      <c r="X86" s="5">
        <v>0</v>
      </c>
      <c r="Y86" s="6">
        <f t="shared" si="88"/>
        <v>0</v>
      </c>
    </row>
    <row r="87" spans="1:25" ht="15.5" x14ac:dyDescent="0.35">
      <c r="A87" s="4">
        <v>45038</v>
      </c>
      <c r="B87" s="5">
        <f t="shared" si="80"/>
        <v>0</v>
      </c>
      <c r="C87" s="5">
        <f t="shared" si="81"/>
        <v>0</v>
      </c>
      <c r="D87" s="5">
        <f t="shared" si="82"/>
        <v>0</v>
      </c>
      <c r="E87" s="6">
        <f t="shared" si="83"/>
        <v>0</v>
      </c>
      <c r="F87" s="5">
        <v>0</v>
      </c>
      <c r="G87" s="5">
        <v>0</v>
      </c>
      <c r="H87" s="5">
        <v>0</v>
      </c>
      <c r="I87" s="6">
        <f t="shared" si="84"/>
        <v>0</v>
      </c>
      <c r="J87" s="5">
        <v>0</v>
      </c>
      <c r="K87" s="5">
        <v>0</v>
      </c>
      <c r="L87" s="5">
        <v>0</v>
      </c>
      <c r="M87" s="6">
        <f t="shared" si="85"/>
        <v>0</v>
      </c>
      <c r="N87" s="5">
        <v>0</v>
      </c>
      <c r="O87" s="5">
        <v>0</v>
      </c>
      <c r="P87" s="5">
        <v>0</v>
      </c>
      <c r="Q87" s="6">
        <f t="shared" si="86"/>
        <v>0</v>
      </c>
      <c r="R87" s="5">
        <v>0</v>
      </c>
      <c r="S87" s="5">
        <v>0</v>
      </c>
      <c r="T87" s="5">
        <v>0</v>
      </c>
      <c r="U87" s="6">
        <f t="shared" si="87"/>
        <v>0</v>
      </c>
      <c r="V87" s="8">
        <v>0</v>
      </c>
      <c r="W87" s="5">
        <v>0</v>
      </c>
      <c r="X87" s="5">
        <v>0</v>
      </c>
      <c r="Y87" s="6">
        <f t="shared" si="88"/>
        <v>0</v>
      </c>
    </row>
    <row r="88" spans="1:25" ht="15.5" x14ac:dyDescent="0.35">
      <c r="A88" s="4">
        <v>45068</v>
      </c>
      <c r="B88" s="5">
        <f t="shared" si="80"/>
        <v>0</v>
      </c>
      <c r="C88" s="5">
        <f t="shared" si="81"/>
        <v>0</v>
      </c>
      <c r="D88" s="5">
        <f t="shared" si="82"/>
        <v>0</v>
      </c>
      <c r="E88" s="6">
        <f t="shared" si="83"/>
        <v>0</v>
      </c>
      <c r="F88" s="5">
        <v>0</v>
      </c>
      <c r="G88" s="5">
        <v>0</v>
      </c>
      <c r="H88" s="5">
        <v>0</v>
      </c>
      <c r="I88" s="6">
        <f t="shared" si="84"/>
        <v>0</v>
      </c>
      <c r="J88" s="5">
        <v>0</v>
      </c>
      <c r="K88" s="5">
        <v>0</v>
      </c>
      <c r="L88" s="5">
        <v>0</v>
      </c>
      <c r="M88" s="6">
        <f t="shared" si="85"/>
        <v>0</v>
      </c>
      <c r="N88" s="5">
        <v>0</v>
      </c>
      <c r="O88" s="5">
        <v>0</v>
      </c>
      <c r="P88" s="5">
        <v>0</v>
      </c>
      <c r="Q88" s="6">
        <f t="shared" si="86"/>
        <v>0</v>
      </c>
      <c r="R88" s="5">
        <v>0</v>
      </c>
      <c r="S88" s="5">
        <v>0</v>
      </c>
      <c r="T88" s="5">
        <v>0</v>
      </c>
      <c r="U88" s="6">
        <f t="shared" si="87"/>
        <v>0</v>
      </c>
      <c r="V88" s="8">
        <v>0</v>
      </c>
      <c r="W88" s="5">
        <v>0</v>
      </c>
      <c r="X88" s="5">
        <v>0</v>
      </c>
      <c r="Y88" s="6">
        <f t="shared" si="88"/>
        <v>0</v>
      </c>
    </row>
    <row r="89" spans="1:25" ht="15.5" x14ac:dyDescent="0.35">
      <c r="A89" s="4">
        <v>45099</v>
      </c>
      <c r="B89" s="5">
        <f t="shared" si="80"/>
        <v>0</v>
      </c>
      <c r="C89" s="5">
        <f t="shared" si="81"/>
        <v>0</v>
      </c>
      <c r="D89" s="5">
        <f t="shared" si="82"/>
        <v>0</v>
      </c>
      <c r="E89" s="6">
        <f t="shared" si="83"/>
        <v>0</v>
      </c>
      <c r="F89" s="5">
        <v>0</v>
      </c>
      <c r="G89" s="5">
        <v>0</v>
      </c>
      <c r="H89" s="5">
        <v>0</v>
      </c>
      <c r="I89" s="6">
        <f t="shared" si="84"/>
        <v>0</v>
      </c>
      <c r="J89" s="5">
        <v>0</v>
      </c>
      <c r="K89" s="5">
        <v>0</v>
      </c>
      <c r="L89" s="5">
        <v>0</v>
      </c>
      <c r="M89" s="6">
        <f t="shared" si="85"/>
        <v>0</v>
      </c>
      <c r="N89" s="5">
        <v>0</v>
      </c>
      <c r="O89" s="5">
        <v>0</v>
      </c>
      <c r="P89" s="5">
        <v>0</v>
      </c>
      <c r="Q89" s="6">
        <f t="shared" si="86"/>
        <v>0</v>
      </c>
      <c r="R89" s="5">
        <v>0</v>
      </c>
      <c r="S89" s="5">
        <v>0</v>
      </c>
      <c r="T89" s="5">
        <v>0</v>
      </c>
      <c r="U89" s="6">
        <f t="shared" si="87"/>
        <v>0</v>
      </c>
      <c r="V89" s="8">
        <v>0</v>
      </c>
      <c r="W89" s="5">
        <v>0</v>
      </c>
      <c r="X89" s="5">
        <v>0</v>
      </c>
      <c r="Y89" s="6">
        <f t="shared" si="88"/>
        <v>0</v>
      </c>
    </row>
    <row r="90" spans="1:25" ht="15.5" x14ac:dyDescent="0.35">
      <c r="A90" s="4">
        <v>45129</v>
      </c>
      <c r="B90" s="5">
        <f t="shared" si="80"/>
        <v>0</v>
      </c>
      <c r="C90" s="5">
        <f t="shared" si="81"/>
        <v>0</v>
      </c>
      <c r="D90" s="5">
        <f t="shared" si="82"/>
        <v>0</v>
      </c>
      <c r="E90" s="6">
        <f t="shared" si="83"/>
        <v>0</v>
      </c>
      <c r="F90" s="5">
        <v>0</v>
      </c>
      <c r="G90" s="5">
        <v>0</v>
      </c>
      <c r="H90" s="5">
        <v>0</v>
      </c>
      <c r="I90" s="6">
        <f t="shared" si="84"/>
        <v>0</v>
      </c>
      <c r="J90" s="5">
        <v>0</v>
      </c>
      <c r="K90" s="5">
        <v>0</v>
      </c>
      <c r="L90" s="5">
        <v>0</v>
      </c>
      <c r="M90" s="6">
        <f t="shared" si="85"/>
        <v>0</v>
      </c>
      <c r="N90" s="5">
        <v>0</v>
      </c>
      <c r="O90" s="5">
        <v>0</v>
      </c>
      <c r="P90" s="5">
        <v>0</v>
      </c>
      <c r="Q90" s="6">
        <f t="shared" si="86"/>
        <v>0</v>
      </c>
      <c r="R90" s="5">
        <v>0</v>
      </c>
      <c r="S90" s="5">
        <v>0</v>
      </c>
      <c r="T90" s="5">
        <v>0</v>
      </c>
      <c r="U90" s="6">
        <f t="shared" si="87"/>
        <v>0</v>
      </c>
      <c r="V90" s="8">
        <v>0</v>
      </c>
      <c r="W90" s="5">
        <v>0</v>
      </c>
      <c r="X90" s="5">
        <v>0</v>
      </c>
      <c r="Y90" s="6">
        <f t="shared" si="88"/>
        <v>0</v>
      </c>
    </row>
    <row r="91" spans="1:25" ht="15.5" x14ac:dyDescent="0.35">
      <c r="A91" s="4">
        <v>45160</v>
      </c>
      <c r="B91" s="5">
        <f t="shared" ref="B91:D91" si="89">SUM(F91,J91,N91,R91,V91)</f>
        <v>0</v>
      </c>
      <c r="C91" s="5">
        <f t="shared" si="89"/>
        <v>0</v>
      </c>
      <c r="D91" s="5">
        <f t="shared" si="89"/>
        <v>0</v>
      </c>
      <c r="E91" s="6">
        <f t="shared" ref="E91" si="90">SUM(B91:D91)</f>
        <v>0</v>
      </c>
      <c r="F91" s="5">
        <v>0</v>
      </c>
      <c r="G91" s="5">
        <v>0</v>
      </c>
      <c r="H91" s="5">
        <v>0</v>
      </c>
      <c r="I91" s="6">
        <f t="shared" ref="I91" si="91">SUM(F91:H91)</f>
        <v>0</v>
      </c>
      <c r="J91" s="5">
        <v>0</v>
      </c>
      <c r="K91" s="5">
        <v>0</v>
      </c>
      <c r="L91" s="5">
        <v>0</v>
      </c>
      <c r="M91" s="6">
        <f t="shared" ref="M91" si="92">SUM(J91:L91)</f>
        <v>0</v>
      </c>
      <c r="N91" s="5">
        <v>0</v>
      </c>
      <c r="O91" s="5">
        <v>0</v>
      </c>
      <c r="P91" s="5">
        <v>0</v>
      </c>
      <c r="Q91" s="6">
        <f t="shared" ref="Q91" si="93">SUM(N91:P91)</f>
        <v>0</v>
      </c>
      <c r="R91" s="5">
        <v>0</v>
      </c>
      <c r="S91" s="5">
        <v>0</v>
      </c>
      <c r="T91" s="5">
        <v>0</v>
      </c>
      <c r="U91" s="6">
        <f t="shared" ref="U91" si="94">SUM(R91:T91)</f>
        <v>0</v>
      </c>
      <c r="V91" s="8">
        <v>0</v>
      </c>
      <c r="W91" s="5">
        <v>0</v>
      </c>
      <c r="X91" s="5">
        <v>0</v>
      </c>
      <c r="Y91" s="6">
        <f t="shared" ref="Y91" si="95">SUM(V91:X91)</f>
        <v>0</v>
      </c>
    </row>
    <row r="92" spans="1:25" ht="16" thickBot="1" x14ac:dyDescent="0.4">
      <c r="A92" s="9"/>
      <c r="B92" s="10"/>
      <c r="C92" s="10"/>
      <c r="D92" s="10"/>
      <c r="E92" s="11"/>
      <c r="F92" s="10"/>
      <c r="G92" s="10"/>
      <c r="H92" s="10"/>
      <c r="I92" s="11"/>
      <c r="J92" s="10"/>
      <c r="K92" s="10"/>
      <c r="L92" s="10"/>
      <c r="M92" s="11"/>
      <c r="N92" s="10"/>
      <c r="O92" s="10"/>
      <c r="P92" s="10"/>
      <c r="Q92" s="11"/>
      <c r="R92" s="10"/>
      <c r="S92" s="10"/>
      <c r="T92" s="10"/>
      <c r="U92" s="11"/>
      <c r="V92" s="10"/>
      <c r="W92" s="10"/>
      <c r="X92" s="10"/>
      <c r="Y92" s="24"/>
    </row>
    <row r="93" spans="1:25" ht="16" thickBot="1" x14ac:dyDescent="0.4">
      <c r="A93" s="82" t="s">
        <v>28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4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spans="1:25" ht="15.5" x14ac:dyDescent="0.35">
      <c r="A94" s="86" t="s">
        <v>19</v>
      </c>
      <c r="B94" s="86"/>
      <c r="C94" s="86"/>
      <c r="D94" s="86"/>
      <c r="E94" s="86"/>
      <c r="F94" s="86"/>
      <c r="H94" s="86" t="s">
        <v>20</v>
      </c>
      <c r="I94" s="86"/>
      <c r="J94" s="86"/>
      <c r="K94" s="86"/>
      <c r="L94" s="86"/>
      <c r="M94" s="86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 s="2" customFormat="1" ht="31" x14ac:dyDescent="0.35">
      <c r="A95" s="3" t="s">
        <v>5</v>
      </c>
      <c r="B95" s="33" t="s">
        <v>0</v>
      </c>
      <c r="C95" s="33" t="s">
        <v>1</v>
      </c>
      <c r="D95" s="34" t="s">
        <v>2</v>
      </c>
      <c r="E95" s="34" t="s">
        <v>3</v>
      </c>
      <c r="F95" s="34" t="s">
        <v>4</v>
      </c>
      <c r="H95" s="40" t="s">
        <v>5</v>
      </c>
      <c r="I95" s="33" t="s">
        <v>0</v>
      </c>
      <c r="J95" s="33" t="s">
        <v>1</v>
      </c>
      <c r="K95" s="33" t="s">
        <v>2</v>
      </c>
      <c r="L95" s="33" t="s">
        <v>3</v>
      </c>
      <c r="M95" s="33" t="s">
        <v>4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 ht="15.5" x14ac:dyDescent="0.35">
      <c r="A96" s="4">
        <v>44795</v>
      </c>
      <c r="B96" s="5">
        <v>390900</v>
      </c>
      <c r="C96" s="5">
        <v>318063</v>
      </c>
      <c r="D96" s="5">
        <v>0</v>
      </c>
      <c r="E96" s="5">
        <v>57189</v>
      </c>
      <c r="F96" s="14">
        <f t="shared" ref="F96:F107" si="96">SUM(B96:E96)</f>
        <v>766152</v>
      </c>
      <c r="H96" s="4">
        <v>44795</v>
      </c>
      <c r="I96" s="5">
        <v>1167955</v>
      </c>
      <c r="J96" s="27">
        <v>2768833</v>
      </c>
      <c r="K96" s="5">
        <v>0</v>
      </c>
      <c r="L96" s="5">
        <v>22000</v>
      </c>
      <c r="M96" s="14">
        <f t="shared" ref="M96:M101" si="97">SUM(I96:L96)</f>
        <v>3958788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ht="15.5" x14ac:dyDescent="0.35">
      <c r="A97" s="4">
        <v>44826</v>
      </c>
      <c r="B97" s="5">
        <v>443400</v>
      </c>
      <c r="C97" s="5">
        <v>320399</v>
      </c>
      <c r="D97" s="5">
        <v>0</v>
      </c>
      <c r="E97" s="5">
        <v>32000</v>
      </c>
      <c r="F97" s="14">
        <f t="shared" si="96"/>
        <v>795799</v>
      </c>
      <c r="H97" s="4">
        <v>44826</v>
      </c>
      <c r="I97" s="5">
        <v>996937</v>
      </c>
      <c r="J97" s="27">
        <v>2870951</v>
      </c>
      <c r="K97" s="5">
        <v>0</v>
      </c>
      <c r="L97" s="5">
        <v>24979</v>
      </c>
      <c r="M97" s="14">
        <f t="shared" si="97"/>
        <v>3892867</v>
      </c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 ht="15.5" x14ac:dyDescent="0.35">
      <c r="A98" s="4">
        <v>44856</v>
      </c>
      <c r="B98" s="5">
        <v>330361</v>
      </c>
      <c r="C98" s="5">
        <v>263430</v>
      </c>
      <c r="D98" s="5">
        <v>0</v>
      </c>
      <c r="E98" s="5">
        <v>19266</v>
      </c>
      <c r="F98" s="14">
        <f t="shared" si="96"/>
        <v>613057</v>
      </c>
      <c r="H98" s="4">
        <v>44856</v>
      </c>
      <c r="I98" s="5">
        <v>369200</v>
      </c>
      <c r="J98" s="27">
        <v>3278694</v>
      </c>
      <c r="K98" s="5">
        <v>0</v>
      </c>
      <c r="L98" s="5">
        <v>8000</v>
      </c>
      <c r="M98" s="14">
        <f t="shared" si="97"/>
        <v>3655894</v>
      </c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ht="15.5" x14ac:dyDescent="0.35">
      <c r="A99" s="4">
        <v>44887</v>
      </c>
      <c r="B99" s="5">
        <v>202560</v>
      </c>
      <c r="C99" s="5">
        <v>718185</v>
      </c>
      <c r="D99" s="5">
        <v>0</v>
      </c>
      <c r="E99" s="5">
        <v>12000</v>
      </c>
      <c r="F99" s="14">
        <f t="shared" si="96"/>
        <v>932745</v>
      </c>
      <c r="H99" s="4">
        <v>44887</v>
      </c>
      <c r="I99" s="5">
        <v>2359998</v>
      </c>
      <c r="J99" s="27">
        <v>834747</v>
      </c>
      <c r="K99" s="5">
        <v>30000</v>
      </c>
      <c r="L99" s="5">
        <v>50007</v>
      </c>
      <c r="M99" s="14">
        <f t="shared" si="97"/>
        <v>3274752</v>
      </c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spans="1:25" ht="15.5" x14ac:dyDescent="0.35">
      <c r="A100" s="4">
        <v>44917</v>
      </c>
      <c r="B100" s="5">
        <v>730944</v>
      </c>
      <c r="C100" s="5">
        <v>1156649</v>
      </c>
      <c r="D100" s="5">
        <v>0</v>
      </c>
      <c r="E100" s="5">
        <v>190873</v>
      </c>
      <c r="F100" s="14">
        <f t="shared" si="96"/>
        <v>2078466</v>
      </c>
      <c r="H100" s="4">
        <v>44917</v>
      </c>
      <c r="I100" s="5">
        <v>283739</v>
      </c>
      <c r="J100" s="27">
        <v>848830</v>
      </c>
      <c r="K100" s="5">
        <v>0</v>
      </c>
      <c r="L100" s="5">
        <v>0</v>
      </c>
      <c r="M100" s="14">
        <f t="shared" si="97"/>
        <v>1132569</v>
      </c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 ht="15.5" x14ac:dyDescent="0.35">
      <c r="A101" s="4">
        <v>44948</v>
      </c>
      <c r="B101" s="5">
        <v>237101</v>
      </c>
      <c r="C101" s="5">
        <v>486921</v>
      </c>
      <c r="D101" s="5">
        <v>0</v>
      </c>
      <c r="E101" s="5">
        <v>0</v>
      </c>
      <c r="F101" s="14">
        <f t="shared" si="96"/>
        <v>724022</v>
      </c>
      <c r="H101" s="4">
        <v>44948</v>
      </c>
      <c r="I101" s="5">
        <v>147600</v>
      </c>
      <c r="J101" s="27">
        <v>976107</v>
      </c>
      <c r="K101" s="5">
        <v>0</v>
      </c>
      <c r="L101" s="5">
        <v>0</v>
      </c>
      <c r="M101" s="14">
        <f t="shared" si="97"/>
        <v>1123707</v>
      </c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ht="15.5" x14ac:dyDescent="0.35">
      <c r="A102" s="4">
        <v>44979</v>
      </c>
      <c r="B102" s="5">
        <v>88100</v>
      </c>
      <c r="C102" s="5">
        <v>159904</v>
      </c>
      <c r="D102" s="5">
        <v>0</v>
      </c>
      <c r="E102" s="5">
        <v>30855</v>
      </c>
      <c r="F102" s="14">
        <f t="shared" si="96"/>
        <v>278859</v>
      </c>
      <c r="H102" s="4">
        <v>44979</v>
      </c>
      <c r="I102" s="5">
        <v>125200</v>
      </c>
      <c r="J102" s="27">
        <v>961507</v>
      </c>
      <c r="K102" s="5">
        <v>0</v>
      </c>
      <c r="L102" s="5">
        <v>0</v>
      </c>
      <c r="M102" s="14">
        <f>SUM(I102:L102)</f>
        <v>1086707</v>
      </c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 ht="15.5" x14ac:dyDescent="0.35">
      <c r="A103" s="4">
        <v>45007</v>
      </c>
      <c r="B103" s="5">
        <v>20800</v>
      </c>
      <c r="C103" s="5">
        <v>102792</v>
      </c>
      <c r="D103" s="5">
        <v>0</v>
      </c>
      <c r="E103" s="5">
        <v>0</v>
      </c>
      <c r="F103" s="14">
        <f t="shared" si="96"/>
        <v>123592</v>
      </c>
      <c r="H103" s="4">
        <v>45007</v>
      </c>
      <c r="I103" s="5">
        <v>31800</v>
      </c>
      <c r="J103" s="27">
        <v>1187713</v>
      </c>
      <c r="K103" s="5">
        <v>0</v>
      </c>
      <c r="L103" s="5">
        <v>0</v>
      </c>
      <c r="M103" s="14">
        <f t="shared" ref="M103:M105" si="98">SUM(I103:L103)</f>
        <v>1219513</v>
      </c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 ht="15.5" x14ac:dyDescent="0.35">
      <c r="A104" s="4">
        <v>45038</v>
      </c>
      <c r="B104" s="5">
        <v>65600</v>
      </c>
      <c r="C104" s="5">
        <v>76688</v>
      </c>
      <c r="D104" s="5">
        <v>0</v>
      </c>
      <c r="E104" s="5">
        <v>0</v>
      </c>
      <c r="F104" s="14">
        <f t="shared" si="96"/>
        <v>142288</v>
      </c>
      <c r="H104" s="4">
        <v>45038</v>
      </c>
      <c r="I104" s="5">
        <v>78200</v>
      </c>
      <c r="J104" s="27">
        <v>199448</v>
      </c>
      <c r="K104" s="5">
        <v>0</v>
      </c>
      <c r="L104" s="5">
        <v>0</v>
      </c>
      <c r="M104" s="14">
        <f t="shared" si="98"/>
        <v>277648</v>
      </c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 ht="15.5" x14ac:dyDescent="0.35">
      <c r="A105" s="4">
        <v>45068</v>
      </c>
      <c r="B105" s="5">
        <v>162600</v>
      </c>
      <c r="C105" s="5">
        <v>653273</v>
      </c>
      <c r="D105" s="5">
        <v>0</v>
      </c>
      <c r="E105" s="5">
        <v>64300</v>
      </c>
      <c r="F105" s="14">
        <f t="shared" si="96"/>
        <v>880173</v>
      </c>
      <c r="H105" s="4">
        <v>45068</v>
      </c>
      <c r="I105" s="5">
        <v>101600</v>
      </c>
      <c r="J105" s="27">
        <v>731646</v>
      </c>
      <c r="K105" s="5">
        <v>0</v>
      </c>
      <c r="L105" s="5">
        <v>0</v>
      </c>
      <c r="M105" s="14">
        <f t="shared" si="98"/>
        <v>833246</v>
      </c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 ht="15.5" x14ac:dyDescent="0.35">
      <c r="A106" s="4">
        <v>45099</v>
      </c>
      <c r="B106" s="5">
        <v>178300</v>
      </c>
      <c r="C106" s="5">
        <v>238630</v>
      </c>
      <c r="D106" s="5">
        <v>0</v>
      </c>
      <c r="E106" s="5">
        <v>0</v>
      </c>
      <c r="F106" s="14">
        <f t="shared" si="96"/>
        <v>416930</v>
      </c>
      <c r="H106" s="4">
        <v>45099</v>
      </c>
      <c r="I106" s="5">
        <v>657634</v>
      </c>
      <c r="J106" s="27">
        <v>256366</v>
      </c>
      <c r="K106" s="5">
        <v>0</v>
      </c>
      <c r="L106" s="5">
        <v>0</v>
      </c>
      <c r="M106" s="14">
        <f>SUM(I106:L106)</f>
        <v>914000</v>
      </c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ht="15.5" x14ac:dyDescent="0.35">
      <c r="A107" s="4">
        <v>45129</v>
      </c>
      <c r="B107" s="5">
        <v>134255</v>
      </c>
      <c r="C107" s="5">
        <v>429175</v>
      </c>
      <c r="D107" s="5">
        <v>0</v>
      </c>
      <c r="E107" s="5">
        <v>23513</v>
      </c>
      <c r="F107" s="14">
        <f t="shared" si="96"/>
        <v>586943</v>
      </c>
      <c r="H107" s="4">
        <v>45129</v>
      </c>
      <c r="I107" s="5">
        <v>1723753</v>
      </c>
      <c r="J107" s="27">
        <v>253903</v>
      </c>
      <c r="K107" s="5">
        <v>0</v>
      </c>
      <c r="L107" s="5">
        <v>0</v>
      </c>
      <c r="M107" s="14">
        <f>SUM(I107:L107)</f>
        <v>1977656</v>
      </c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 ht="15.5" x14ac:dyDescent="0.35">
      <c r="A108" s="4">
        <v>45160</v>
      </c>
      <c r="B108" s="5">
        <v>52900</v>
      </c>
      <c r="C108" s="5">
        <v>50899</v>
      </c>
      <c r="D108" s="5">
        <v>0</v>
      </c>
      <c r="E108" s="5">
        <v>0</v>
      </c>
      <c r="F108" s="14">
        <f t="shared" ref="F108" si="99">SUM(B108:E108)</f>
        <v>103799</v>
      </c>
      <c r="H108" s="4">
        <v>45160</v>
      </c>
      <c r="I108" s="5">
        <v>610893</v>
      </c>
      <c r="J108" s="27">
        <v>1151318</v>
      </c>
      <c r="K108" s="5">
        <v>0</v>
      </c>
      <c r="L108" s="5">
        <v>0</v>
      </c>
      <c r="M108" s="14">
        <f>SUM(I108:L108)</f>
        <v>1762211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 ht="7.5" customHeight="1" x14ac:dyDescent="0.35">
      <c r="A109" s="9"/>
      <c r="B109" s="15"/>
      <c r="C109" s="15"/>
      <c r="D109" s="15"/>
      <c r="E109" s="16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s="60" customFormat="1" ht="15" x14ac:dyDescent="0.35">
      <c r="A110" s="57" t="s">
        <v>17</v>
      </c>
      <c r="B110" s="58"/>
      <c r="C110" s="58"/>
      <c r="D110" s="58"/>
      <c r="E110" s="59"/>
    </row>
    <row r="111" spans="1:25" s="60" customFormat="1" ht="15.5" x14ac:dyDescent="0.35">
      <c r="A111" s="26" t="s">
        <v>64</v>
      </c>
    </row>
    <row r="112" spans="1:25" s="60" customFormat="1" ht="15.5" x14ac:dyDescent="0.35">
      <c r="A112" s="20" t="s">
        <v>66</v>
      </c>
    </row>
    <row r="113" spans="1:16" s="60" customFormat="1" ht="15.5" x14ac:dyDescent="0.35">
      <c r="A113" s="20" t="s">
        <v>67</v>
      </c>
      <c r="B113"/>
      <c r="C113"/>
    </row>
    <row r="114" spans="1:16" s="60" customFormat="1" ht="15.5" x14ac:dyDescent="0.35">
      <c r="A114" s="26" t="s">
        <v>69</v>
      </c>
      <c r="B114"/>
      <c r="C114"/>
    </row>
    <row r="115" spans="1:16" s="60" customFormat="1" ht="15.5" x14ac:dyDescent="0.35">
      <c r="A115" s="13" t="s">
        <v>32</v>
      </c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s="60" customFormat="1" ht="15.5" x14ac:dyDescent="0.35">
      <c r="A116" s="26" t="s">
        <v>70</v>
      </c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.5" x14ac:dyDescent="0.35">
      <c r="A117" s="13" t="s">
        <v>72</v>
      </c>
    </row>
    <row r="118" spans="1:16" ht="15.5" x14ac:dyDescent="0.35">
      <c r="A118" s="26" t="s">
        <v>73</v>
      </c>
    </row>
    <row r="119" spans="1:16" ht="15.5" x14ac:dyDescent="0.35">
      <c r="A119" s="13" t="s">
        <v>74</v>
      </c>
      <c r="B119" s="60"/>
      <c r="C119" s="60"/>
    </row>
    <row r="120" spans="1:16" ht="15.5" x14ac:dyDescent="0.35">
      <c r="A120" s="26" t="s">
        <v>76</v>
      </c>
      <c r="B120" s="60"/>
      <c r="C120" s="60"/>
    </row>
    <row r="121" spans="1:16" ht="15.5" x14ac:dyDescent="0.35">
      <c r="A121" s="13" t="s">
        <v>78</v>
      </c>
      <c r="B121" s="60"/>
      <c r="C121" s="60"/>
      <c r="D121" s="60"/>
      <c r="E121" s="60"/>
      <c r="F121" s="60"/>
      <c r="G121" s="60"/>
      <c r="H121" s="60"/>
    </row>
    <row r="122" spans="1:16" ht="15.5" x14ac:dyDescent="0.35">
      <c r="A122" s="26" t="s">
        <v>79</v>
      </c>
      <c r="D122" s="60"/>
      <c r="E122" s="60"/>
      <c r="F122" s="60"/>
      <c r="G122" s="60"/>
      <c r="H122" s="60"/>
    </row>
    <row r="123" spans="1:16" ht="15.5" x14ac:dyDescent="0.35">
      <c r="A123" s="13" t="s">
        <v>32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</row>
    <row r="124" spans="1:16" ht="15.5" x14ac:dyDescent="0.35">
      <c r="A124" s="26" t="s">
        <v>80</v>
      </c>
    </row>
    <row r="125" spans="1:16" s="60" customFormat="1" ht="13.75" customHeight="1" x14ac:dyDescent="0.35">
      <c r="A125" s="13" t="s">
        <v>32</v>
      </c>
      <c r="C125"/>
    </row>
    <row r="126" spans="1:16" ht="15.5" x14ac:dyDescent="0.35">
      <c r="A126" s="26" t="s">
        <v>83</v>
      </c>
    </row>
    <row r="127" spans="1:16" ht="15.5" x14ac:dyDescent="0.35">
      <c r="A127" s="13" t="s">
        <v>32</v>
      </c>
      <c r="B127" s="60"/>
    </row>
    <row r="128" spans="1:16" ht="15.5" x14ac:dyDescent="0.35">
      <c r="A128" s="26" t="s">
        <v>84</v>
      </c>
    </row>
    <row r="129" spans="1:8" ht="15.5" x14ac:dyDescent="0.35">
      <c r="A129" s="13" t="s">
        <v>32</v>
      </c>
    </row>
    <row r="130" spans="1:8" ht="15.5" x14ac:dyDescent="0.35">
      <c r="A130" s="26" t="s">
        <v>89</v>
      </c>
      <c r="B130" s="60"/>
      <c r="C130" s="60"/>
    </row>
    <row r="131" spans="1:8" ht="15.5" x14ac:dyDescent="0.35">
      <c r="A131" s="13" t="s">
        <v>32</v>
      </c>
      <c r="B131" s="60"/>
      <c r="C131" s="60"/>
    </row>
    <row r="132" spans="1:8" ht="15.5" x14ac:dyDescent="0.35">
      <c r="A132" s="26" t="s">
        <v>90</v>
      </c>
      <c r="D132" s="60"/>
      <c r="E132" s="60"/>
      <c r="F132" s="60"/>
      <c r="G132" s="60"/>
      <c r="H132" s="60"/>
    </row>
    <row r="133" spans="1:8" ht="15.5" x14ac:dyDescent="0.35">
      <c r="A133" s="13" t="s">
        <v>32</v>
      </c>
      <c r="D133" s="60"/>
      <c r="E133" s="60"/>
      <c r="F133" s="60"/>
      <c r="G133" s="60"/>
      <c r="H133" s="60"/>
    </row>
    <row r="134" spans="1:8" ht="15.5" x14ac:dyDescent="0.35">
      <c r="A134" s="26" t="s">
        <v>91</v>
      </c>
    </row>
    <row r="135" spans="1:8" ht="15.5" x14ac:dyDescent="0.35">
      <c r="A135" s="13" t="s">
        <v>32</v>
      </c>
    </row>
    <row r="136" spans="1:8" ht="15.5" x14ac:dyDescent="0.35">
      <c r="A136" s="26" t="s">
        <v>93</v>
      </c>
    </row>
    <row r="137" spans="1:8" ht="15.5" x14ac:dyDescent="0.35">
      <c r="A137" s="13" t="s">
        <v>32</v>
      </c>
    </row>
    <row r="141" spans="1:8" s="60" customFormat="1" ht="15" x14ac:dyDescent="0.35">
      <c r="A141" s="62" t="s">
        <v>15</v>
      </c>
    </row>
    <row r="142" spans="1:8" s="60" customFormat="1" ht="15" x14ac:dyDescent="0.35">
      <c r="A142" s="61" t="s">
        <v>18</v>
      </c>
    </row>
    <row r="143" spans="1:8" s="60" customFormat="1" ht="15" x14ac:dyDescent="0.35">
      <c r="A143" s="61" t="s">
        <v>12</v>
      </c>
    </row>
    <row r="144" spans="1:8" s="60" customFormat="1" ht="15" x14ac:dyDescent="0.35">
      <c r="A144" s="61" t="s">
        <v>14</v>
      </c>
    </row>
    <row r="145" spans="1:1" s="60" customFormat="1" ht="15" x14ac:dyDescent="0.35">
      <c r="A145" s="61" t="s">
        <v>63</v>
      </c>
    </row>
    <row r="146" spans="1:1" s="60" customFormat="1" ht="15" x14ac:dyDescent="0.35">
      <c r="A146" s="61" t="s">
        <v>53</v>
      </c>
    </row>
    <row r="147" spans="1:1" s="60" customFormat="1" ht="15" x14ac:dyDescent="0.35">
      <c r="A147" s="61" t="s">
        <v>54</v>
      </c>
    </row>
    <row r="148" spans="1:1" s="60" customFormat="1" ht="15" x14ac:dyDescent="0.35">
      <c r="A148" s="61" t="s">
        <v>55</v>
      </c>
    </row>
    <row r="149" spans="1:1" s="60" customFormat="1" ht="15" x14ac:dyDescent="0.35">
      <c r="A149" s="61" t="s">
        <v>56</v>
      </c>
    </row>
    <row r="150" spans="1:1" s="60" customFormat="1" ht="15" x14ac:dyDescent="0.35">
      <c r="A150" s="64" t="s">
        <v>61</v>
      </c>
    </row>
  </sheetData>
  <mergeCells count="38">
    <mergeCell ref="A52:Y52"/>
    <mergeCell ref="A53:E53"/>
    <mergeCell ref="F53:I53"/>
    <mergeCell ref="A35:Y35"/>
    <mergeCell ref="A36:E36"/>
    <mergeCell ref="F36:I36"/>
    <mergeCell ref="J36:M36"/>
    <mergeCell ref="N36:Q36"/>
    <mergeCell ref="R36:U36"/>
    <mergeCell ref="V36:Y36"/>
    <mergeCell ref="J53:M53"/>
    <mergeCell ref="N53:Q53"/>
    <mergeCell ref="R53:U53"/>
    <mergeCell ref="V53:Y53"/>
    <mergeCell ref="A1:Y1"/>
    <mergeCell ref="A2:E2"/>
    <mergeCell ref="F2:I2"/>
    <mergeCell ref="J2:M2"/>
    <mergeCell ref="N2:Q2"/>
    <mergeCell ref="R2:U2"/>
    <mergeCell ref="V2:Y2"/>
    <mergeCell ref="A18:Y18"/>
    <mergeCell ref="A19:E19"/>
    <mergeCell ref="F19:I19"/>
    <mergeCell ref="J19:M19"/>
    <mergeCell ref="N19:Q19"/>
    <mergeCell ref="R19:U19"/>
    <mergeCell ref="V19:Y19"/>
    <mergeCell ref="H94:M94"/>
    <mergeCell ref="A94:F94"/>
    <mergeCell ref="A93:M93"/>
    <mergeCell ref="A76:Y76"/>
    <mergeCell ref="R77:U77"/>
    <mergeCell ref="V77:Y77"/>
    <mergeCell ref="A77:E77"/>
    <mergeCell ref="F77:I77"/>
    <mergeCell ref="J77:M77"/>
    <mergeCell ref="N77:Q77"/>
  </mergeCells>
  <hyperlinks>
    <hyperlink ref="A150" r:id="rId1" xr:uid="{9A7FF759-E7E3-4FD0-9C4B-7FFB06E6C6D0}"/>
  </hyperlinks>
  <pageMargins left="0.7" right="0.7" top="0.75" bottom="0.75" header="0.3" footer="0.3"/>
  <pageSetup scale="43" firstPageNumber="5" fitToHeight="0" orientation="landscape" useFirstPageNumber="1" r:id="rId2"/>
  <headerFooter>
    <oddHeader>&amp;C&amp;"-,Bold"&amp;16FT-D Transfers Summary&amp;L&amp;14August 2023</oddHeader>
    <oddFooter>&amp;R&amp;P</oddFooter>
  </headerFooter>
  <ignoredErrors>
    <ignoredError sqref="M108 F10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679F-37BD-4E4E-8118-6FAB35F19956}">
  <sheetPr codeName="Sheet4"/>
  <dimension ref="A1:P71"/>
  <sheetViews>
    <sheetView showGridLines="0" view="pageLayout" topLeftCell="A28" zoomScale="70" zoomScaleNormal="100" zoomScalePageLayoutView="70" workbookViewId="0">
      <selection activeCell="N39" sqref="N39"/>
    </sheetView>
  </sheetViews>
  <sheetFormatPr defaultRowHeight="14.5" x14ac:dyDescent="0.35"/>
  <cols>
    <col min="1" max="16" width="19.54296875" customWidth="1"/>
  </cols>
  <sheetData>
    <row r="1" spans="1:16" ht="19.5" customHeight="1" thickBot="1" x14ac:dyDescent="0.4">
      <c r="A1" s="93" t="s">
        <v>41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19.5" customHeight="1" x14ac:dyDescent="0.35">
      <c r="A2" s="49"/>
      <c r="B2" s="90" t="s">
        <v>38</v>
      </c>
      <c r="C2" s="90"/>
      <c r="D2" s="90"/>
      <c r="E2" s="90"/>
      <c r="F2" s="91"/>
      <c r="G2" s="89" t="s">
        <v>39</v>
      </c>
      <c r="H2" s="90"/>
      <c r="I2" s="90"/>
      <c r="J2" s="90"/>
      <c r="K2" s="91"/>
      <c r="L2" s="92" t="s">
        <v>40</v>
      </c>
      <c r="M2" s="90"/>
      <c r="N2" s="90"/>
      <c r="O2" s="90"/>
      <c r="P2" s="90"/>
    </row>
    <row r="3" spans="1:16" ht="38.25" customHeight="1" x14ac:dyDescent="0.35">
      <c r="A3" s="50" t="s">
        <v>5</v>
      </c>
      <c r="B3" s="45" t="s">
        <v>0</v>
      </c>
      <c r="C3" s="45" t="s">
        <v>1</v>
      </c>
      <c r="D3" s="45" t="s">
        <v>2</v>
      </c>
      <c r="E3" s="46" t="s">
        <v>3</v>
      </c>
      <c r="F3" s="47" t="s">
        <v>4</v>
      </c>
      <c r="G3" s="55" t="s">
        <v>0</v>
      </c>
      <c r="H3" s="45" t="s">
        <v>1</v>
      </c>
      <c r="I3" s="45" t="s">
        <v>2</v>
      </c>
      <c r="J3" s="46" t="s">
        <v>3</v>
      </c>
      <c r="K3" s="47" t="s">
        <v>4</v>
      </c>
      <c r="L3" s="44" t="s">
        <v>0</v>
      </c>
      <c r="M3" s="45" t="s">
        <v>1</v>
      </c>
      <c r="N3" s="45" t="s">
        <v>2</v>
      </c>
      <c r="O3" s="46" t="s">
        <v>3</v>
      </c>
      <c r="P3" s="46" t="s">
        <v>4</v>
      </c>
    </row>
    <row r="4" spans="1:16" ht="19.5" customHeight="1" x14ac:dyDescent="0.35">
      <c r="A4" s="51">
        <v>44795</v>
      </c>
      <c r="B4" s="14">
        <v>0</v>
      </c>
      <c r="C4" s="14">
        <v>0</v>
      </c>
      <c r="D4" s="14">
        <v>0</v>
      </c>
      <c r="E4" s="14">
        <v>0</v>
      </c>
      <c r="F4" s="6">
        <f t="shared" ref="F4:F15" si="0">SUM(B4:E4)</f>
        <v>0</v>
      </c>
      <c r="G4" s="56">
        <v>4</v>
      </c>
      <c r="H4" s="14">
        <v>4</v>
      </c>
      <c r="I4" s="14">
        <v>0</v>
      </c>
      <c r="J4" s="14">
        <v>2</v>
      </c>
      <c r="K4" s="6">
        <f t="shared" ref="K4:K15" si="1">SUM(G4:J4)</f>
        <v>10</v>
      </c>
      <c r="L4" s="52">
        <v>12</v>
      </c>
      <c r="M4" s="27">
        <v>0</v>
      </c>
      <c r="N4" s="27">
        <v>0</v>
      </c>
      <c r="O4" s="27">
        <v>0</v>
      </c>
      <c r="P4" s="27">
        <f t="shared" ref="P4:P15" si="2">SUM(L4:O4)</f>
        <v>12</v>
      </c>
    </row>
    <row r="5" spans="1:16" ht="19.5" customHeight="1" x14ac:dyDescent="0.35">
      <c r="A5" s="51">
        <v>44826</v>
      </c>
      <c r="B5" s="14">
        <v>0</v>
      </c>
      <c r="C5" s="14">
        <v>9</v>
      </c>
      <c r="D5" s="14">
        <v>0</v>
      </c>
      <c r="E5" s="14">
        <v>0</v>
      </c>
      <c r="F5" s="6">
        <f t="shared" si="0"/>
        <v>9</v>
      </c>
      <c r="G5" s="56">
        <v>2</v>
      </c>
      <c r="H5" s="14">
        <v>39</v>
      </c>
      <c r="I5" s="14">
        <v>0</v>
      </c>
      <c r="J5" s="14">
        <v>0</v>
      </c>
      <c r="K5" s="6">
        <f t="shared" si="1"/>
        <v>41</v>
      </c>
      <c r="L5" s="52">
        <v>3</v>
      </c>
      <c r="M5" s="27">
        <v>0</v>
      </c>
      <c r="N5" s="27">
        <v>0</v>
      </c>
      <c r="O5" s="27">
        <v>0</v>
      </c>
      <c r="P5" s="27">
        <f t="shared" si="2"/>
        <v>3</v>
      </c>
    </row>
    <row r="6" spans="1:16" ht="19.5" customHeight="1" x14ac:dyDescent="0.35">
      <c r="A6" s="51">
        <v>44856</v>
      </c>
      <c r="B6" s="14">
        <v>0</v>
      </c>
      <c r="C6" s="14">
        <v>17</v>
      </c>
      <c r="D6" s="14">
        <v>0</v>
      </c>
      <c r="E6" s="14">
        <v>0</v>
      </c>
      <c r="F6" s="6">
        <f t="shared" si="0"/>
        <v>17</v>
      </c>
      <c r="G6" s="56">
        <v>1</v>
      </c>
      <c r="H6" s="14">
        <v>30</v>
      </c>
      <c r="I6" s="14">
        <v>0</v>
      </c>
      <c r="J6" s="14">
        <v>1</v>
      </c>
      <c r="K6" s="6">
        <f t="shared" si="1"/>
        <v>32</v>
      </c>
      <c r="L6" s="52">
        <v>0</v>
      </c>
      <c r="M6" s="27">
        <v>0</v>
      </c>
      <c r="N6" s="27">
        <v>0</v>
      </c>
      <c r="O6" s="27">
        <v>0</v>
      </c>
      <c r="P6" s="27">
        <f t="shared" si="2"/>
        <v>0</v>
      </c>
    </row>
    <row r="7" spans="1:16" ht="19.5" customHeight="1" x14ac:dyDescent="0.35">
      <c r="A7" s="51">
        <v>44887</v>
      </c>
      <c r="B7" s="14">
        <v>0</v>
      </c>
      <c r="C7" s="14">
        <v>38</v>
      </c>
      <c r="D7" s="14">
        <v>0</v>
      </c>
      <c r="E7" s="14">
        <v>0</v>
      </c>
      <c r="F7" s="6">
        <f t="shared" si="0"/>
        <v>38</v>
      </c>
      <c r="G7" s="56">
        <v>4</v>
      </c>
      <c r="H7" s="14">
        <v>12</v>
      </c>
      <c r="I7" s="14">
        <v>0</v>
      </c>
      <c r="J7" s="14">
        <v>2</v>
      </c>
      <c r="K7" s="6">
        <f t="shared" si="1"/>
        <v>18</v>
      </c>
      <c r="L7" s="52">
        <v>0</v>
      </c>
      <c r="M7" s="27">
        <v>0</v>
      </c>
      <c r="N7" s="27">
        <v>0</v>
      </c>
      <c r="O7" s="27">
        <v>0</v>
      </c>
      <c r="P7" s="27">
        <f t="shared" si="2"/>
        <v>0</v>
      </c>
    </row>
    <row r="8" spans="1:16" ht="19.5" customHeight="1" x14ac:dyDescent="0.35">
      <c r="A8" s="51">
        <v>44917</v>
      </c>
      <c r="B8" s="14">
        <v>0</v>
      </c>
      <c r="C8" s="14">
        <v>27</v>
      </c>
      <c r="D8" s="14">
        <v>0</v>
      </c>
      <c r="E8" s="14">
        <v>0</v>
      </c>
      <c r="F8" s="6">
        <f t="shared" si="0"/>
        <v>27</v>
      </c>
      <c r="G8" s="56">
        <v>0</v>
      </c>
      <c r="H8" s="14">
        <v>0</v>
      </c>
      <c r="I8" s="14">
        <v>0</v>
      </c>
      <c r="J8" s="14">
        <v>0</v>
      </c>
      <c r="K8" s="6">
        <f t="shared" si="1"/>
        <v>0</v>
      </c>
      <c r="L8" s="52">
        <v>0</v>
      </c>
      <c r="M8" s="27">
        <v>0</v>
      </c>
      <c r="N8" s="27">
        <v>0</v>
      </c>
      <c r="O8" s="27">
        <v>0</v>
      </c>
      <c r="P8" s="27">
        <f t="shared" si="2"/>
        <v>0</v>
      </c>
    </row>
    <row r="9" spans="1:16" ht="19.5" customHeight="1" x14ac:dyDescent="0.35">
      <c r="A9" s="51">
        <v>44948</v>
      </c>
      <c r="B9" s="14">
        <v>0</v>
      </c>
      <c r="C9" s="14">
        <v>27</v>
      </c>
      <c r="D9" s="14">
        <v>0</v>
      </c>
      <c r="E9" s="14">
        <v>0</v>
      </c>
      <c r="F9" s="6">
        <f t="shared" si="0"/>
        <v>27</v>
      </c>
      <c r="G9" s="56">
        <v>0</v>
      </c>
      <c r="H9" s="14">
        <v>0</v>
      </c>
      <c r="I9" s="14">
        <v>0</v>
      </c>
      <c r="J9" s="14">
        <v>0</v>
      </c>
      <c r="K9" s="6">
        <f t="shared" si="1"/>
        <v>0</v>
      </c>
      <c r="L9" s="52">
        <v>0</v>
      </c>
      <c r="M9" s="27">
        <v>0</v>
      </c>
      <c r="N9" s="27">
        <v>0</v>
      </c>
      <c r="O9" s="27">
        <v>0</v>
      </c>
      <c r="P9" s="27">
        <f t="shared" si="2"/>
        <v>0</v>
      </c>
    </row>
    <row r="10" spans="1:16" ht="19.5" customHeight="1" x14ac:dyDescent="0.35">
      <c r="A10" s="51">
        <v>44979</v>
      </c>
      <c r="B10" s="14">
        <v>0</v>
      </c>
      <c r="C10" s="14">
        <v>6</v>
      </c>
      <c r="D10" s="14">
        <v>0</v>
      </c>
      <c r="E10" s="14">
        <v>1</v>
      </c>
      <c r="F10" s="6">
        <f t="shared" si="0"/>
        <v>7</v>
      </c>
      <c r="G10" s="56">
        <v>0</v>
      </c>
      <c r="H10" s="14">
        <v>0</v>
      </c>
      <c r="I10" s="14">
        <v>0</v>
      </c>
      <c r="J10" s="14">
        <v>0</v>
      </c>
      <c r="K10" s="6">
        <f t="shared" si="1"/>
        <v>0</v>
      </c>
      <c r="L10" s="52">
        <v>0</v>
      </c>
      <c r="M10" s="27">
        <v>0</v>
      </c>
      <c r="N10" s="27">
        <v>0</v>
      </c>
      <c r="O10" s="27">
        <v>0</v>
      </c>
      <c r="P10" s="27">
        <f t="shared" si="2"/>
        <v>0</v>
      </c>
    </row>
    <row r="11" spans="1:16" ht="19.5" customHeight="1" x14ac:dyDescent="0.35">
      <c r="A11" s="51">
        <v>45007</v>
      </c>
      <c r="B11" s="14">
        <v>0</v>
      </c>
      <c r="C11" s="14">
        <v>16</v>
      </c>
      <c r="D11" s="14">
        <v>0</v>
      </c>
      <c r="E11" s="14">
        <v>0</v>
      </c>
      <c r="F11" s="6">
        <f t="shared" si="0"/>
        <v>16</v>
      </c>
      <c r="G11" s="56">
        <v>0</v>
      </c>
      <c r="H11" s="14">
        <v>1</v>
      </c>
      <c r="I11" s="14">
        <v>0</v>
      </c>
      <c r="J11" s="14">
        <v>0</v>
      </c>
      <c r="K11" s="6">
        <f t="shared" si="1"/>
        <v>1</v>
      </c>
      <c r="L11" s="52">
        <v>1</v>
      </c>
      <c r="M11" s="27">
        <v>0</v>
      </c>
      <c r="N11" s="27">
        <v>0</v>
      </c>
      <c r="O11" s="27">
        <v>0</v>
      </c>
      <c r="P11" s="27">
        <f t="shared" si="2"/>
        <v>1</v>
      </c>
    </row>
    <row r="12" spans="1:16" ht="19.5" customHeight="1" x14ac:dyDescent="0.35">
      <c r="A12" s="51">
        <v>45038</v>
      </c>
      <c r="B12" s="14">
        <v>0</v>
      </c>
      <c r="C12" s="14">
        <v>0</v>
      </c>
      <c r="D12" s="14">
        <v>0</v>
      </c>
      <c r="E12" s="14">
        <v>0</v>
      </c>
      <c r="F12" s="6">
        <f t="shared" si="0"/>
        <v>0</v>
      </c>
      <c r="G12" s="56">
        <v>0</v>
      </c>
      <c r="H12" s="14">
        <v>0</v>
      </c>
      <c r="I12" s="14">
        <v>0</v>
      </c>
      <c r="J12" s="14">
        <v>0</v>
      </c>
      <c r="K12" s="6">
        <f t="shared" si="1"/>
        <v>0</v>
      </c>
      <c r="L12" s="52">
        <v>3</v>
      </c>
      <c r="M12" s="27">
        <v>0</v>
      </c>
      <c r="N12" s="27">
        <v>0</v>
      </c>
      <c r="O12" s="27">
        <v>0</v>
      </c>
      <c r="P12" s="27">
        <f t="shared" si="2"/>
        <v>3</v>
      </c>
    </row>
    <row r="13" spans="1:16" ht="19.5" customHeight="1" x14ac:dyDescent="0.35">
      <c r="A13" s="51">
        <v>45068</v>
      </c>
      <c r="B13" s="14">
        <v>0</v>
      </c>
      <c r="C13" s="14">
        <v>0</v>
      </c>
      <c r="D13" s="14">
        <v>0</v>
      </c>
      <c r="E13" s="14">
        <v>0</v>
      </c>
      <c r="F13" s="6">
        <f t="shared" si="0"/>
        <v>0</v>
      </c>
      <c r="G13" s="56">
        <v>0</v>
      </c>
      <c r="H13" s="14">
        <v>0</v>
      </c>
      <c r="I13" s="14">
        <v>0</v>
      </c>
      <c r="J13" s="14">
        <v>0</v>
      </c>
      <c r="K13" s="6">
        <f t="shared" si="1"/>
        <v>0</v>
      </c>
      <c r="L13" s="52">
        <v>4</v>
      </c>
      <c r="M13" s="27">
        <v>0</v>
      </c>
      <c r="N13" s="27">
        <v>0</v>
      </c>
      <c r="O13" s="27">
        <v>0</v>
      </c>
      <c r="P13" s="27">
        <f t="shared" si="2"/>
        <v>4</v>
      </c>
    </row>
    <row r="14" spans="1:16" ht="19.5" customHeight="1" x14ac:dyDescent="0.35">
      <c r="A14" s="51">
        <v>45099</v>
      </c>
      <c r="B14" s="14">
        <v>0</v>
      </c>
      <c r="C14" s="14">
        <v>0</v>
      </c>
      <c r="D14" s="14">
        <v>0</v>
      </c>
      <c r="E14" s="14">
        <v>0</v>
      </c>
      <c r="F14" s="6">
        <f t="shared" si="0"/>
        <v>0</v>
      </c>
      <c r="G14" s="56">
        <v>0</v>
      </c>
      <c r="H14" s="14">
        <v>0</v>
      </c>
      <c r="I14" s="14">
        <v>0</v>
      </c>
      <c r="J14" s="14">
        <v>0</v>
      </c>
      <c r="K14" s="6">
        <f t="shared" si="1"/>
        <v>0</v>
      </c>
      <c r="L14" s="52">
        <v>3</v>
      </c>
      <c r="M14" s="27">
        <v>0</v>
      </c>
      <c r="N14" s="27">
        <v>0</v>
      </c>
      <c r="O14" s="27">
        <v>0</v>
      </c>
      <c r="P14" s="27">
        <f t="shared" si="2"/>
        <v>3</v>
      </c>
    </row>
    <row r="15" spans="1:16" ht="19.5" customHeight="1" x14ac:dyDescent="0.35">
      <c r="A15" s="51">
        <v>45129</v>
      </c>
      <c r="B15" s="14">
        <v>0</v>
      </c>
      <c r="C15" s="14">
        <v>0</v>
      </c>
      <c r="D15" s="14">
        <v>0</v>
      </c>
      <c r="E15" s="14">
        <v>0</v>
      </c>
      <c r="F15" s="6">
        <f t="shared" si="0"/>
        <v>0</v>
      </c>
      <c r="G15" s="56">
        <v>1</v>
      </c>
      <c r="H15" s="14">
        <v>41</v>
      </c>
      <c r="I15" s="14">
        <v>0</v>
      </c>
      <c r="J15" s="14">
        <v>1</v>
      </c>
      <c r="K15" s="6">
        <f t="shared" si="1"/>
        <v>43</v>
      </c>
      <c r="L15" s="52">
        <v>5</v>
      </c>
      <c r="M15" s="27">
        <v>0</v>
      </c>
      <c r="N15" s="27">
        <v>0</v>
      </c>
      <c r="O15" s="27">
        <v>0</v>
      </c>
      <c r="P15" s="27">
        <f t="shared" si="2"/>
        <v>5</v>
      </c>
    </row>
    <row r="16" spans="1:16" ht="19.5" customHeight="1" x14ac:dyDescent="0.35">
      <c r="A16" s="51">
        <v>45160</v>
      </c>
      <c r="B16" s="14">
        <v>0</v>
      </c>
      <c r="C16" s="14">
        <v>0</v>
      </c>
      <c r="D16" s="14">
        <v>0</v>
      </c>
      <c r="E16" s="14">
        <v>0</v>
      </c>
      <c r="F16" s="6">
        <f t="shared" ref="F16" si="3">SUM(B16:E16)</f>
        <v>0</v>
      </c>
      <c r="G16" s="56">
        <v>0</v>
      </c>
      <c r="H16" s="14">
        <v>7</v>
      </c>
      <c r="I16" s="14">
        <v>0</v>
      </c>
      <c r="J16" s="14">
        <v>0</v>
      </c>
      <c r="K16" s="6">
        <f t="shared" ref="K16" si="4">SUM(G16:J16)</f>
        <v>7</v>
      </c>
      <c r="L16" s="52">
        <v>1</v>
      </c>
      <c r="M16" s="27">
        <v>0</v>
      </c>
      <c r="N16" s="27">
        <v>0</v>
      </c>
      <c r="O16" s="27">
        <v>0</v>
      </c>
      <c r="P16" s="27">
        <f t="shared" ref="P16" si="5">SUM(L16:O16)</f>
        <v>1</v>
      </c>
    </row>
    <row r="17" spans="1:16" ht="19.5" customHeight="1" x14ac:dyDescent="0.35"/>
    <row r="18" spans="1:16" ht="19.5" customHeight="1" x14ac:dyDescent="0.35"/>
    <row r="19" spans="1:16" ht="19.5" customHeight="1" thickBot="1" x14ac:dyDescent="0.4">
      <c r="A19" s="93" t="s">
        <v>42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</row>
    <row r="20" spans="1:16" ht="19.5" customHeight="1" x14ac:dyDescent="0.35">
      <c r="A20" s="49"/>
      <c r="B20" s="86" t="s">
        <v>44</v>
      </c>
      <c r="C20" s="86"/>
      <c r="D20" s="86"/>
      <c r="E20" s="86"/>
      <c r="F20" s="88"/>
      <c r="G20" s="89" t="s">
        <v>43</v>
      </c>
      <c r="H20" s="90"/>
      <c r="I20" s="90"/>
      <c r="J20" s="90"/>
      <c r="K20" s="91"/>
      <c r="L20" s="92" t="s">
        <v>45</v>
      </c>
      <c r="M20" s="90"/>
      <c r="N20" s="90"/>
      <c r="O20" s="90"/>
      <c r="P20" s="90"/>
    </row>
    <row r="21" spans="1:16" ht="39" customHeight="1" x14ac:dyDescent="0.35">
      <c r="A21" s="50" t="s">
        <v>5</v>
      </c>
      <c r="B21" s="45" t="s">
        <v>0</v>
      </c>
      <c r="C21" s="45" t="s">
        <v>1</v>
      </c>
      <c r="D21" s="45" t="s">
        <v>2</v>
      </c>
      <c r="E21" s="46" t="s">
        <v>3</v>
      </c>
      <c r="F21" s="53" t="s">
        <v>4</v>
      </c>
      <c r="G21" s="55" t="s">
        <v>0</v>
      </c>
      <c r="H21" s="45" t="s">
        <v>1</v>
      </c>
      <c r="I21" s="45" t="s">
        <v>2</v>
      </c>
      <c r="J21" s="46" t="s">
        <v>3</v>
      </c>
      <c r="K21" s="47" t="s">
        <v>4</v>
      </c>
      <c r="L21" s="44" t="s">
        <v>0</v>
      </c>
      <c r="M21" s="45" t="s">
        <v>1</v>
      </c>
      <c r="N21" s="45" t="s">
        <v>2</v>
      </c>
      <c r="O21" s="46" t="s">
        <v>3</v>
      </c>
      <c r="P21" s="46" t="s">
        <v>4</v>
      </c>
    </row>
    <row r="22" spans="1:16" ht="19.5" customHeight="1" x14ac:dyDescent="0.35">
      <c r="A22" s="51">
        <v>44795</v>
      </c>
      <c r="B22" s="14">
        <v>0</v>
      </c>
      <c r="C22" s="14">
        <v>0</v>
      </c>
      <c r="D22" s="14">
        <v>0</v>
      </c>
      <c r="E22" s="14">
        <v>0</v>
      </c>
      <c r="F22" s="54">
        <f t="shared" ref="F22:F33" si="6">SUM(B22:E22)</f>
        <v>0</v>
      </c>
      <c r="G22" s="56">
        <v>52000</v>
      </c>
      <c r="H22" s="14">
        <v>47900</v>
      </c>
      <c r="I22" s="14">
        <v>0</v>
      </c>
      <c r="J22" s="14">
        <v>5000</v>
      </c>
      <c r="K22" s="6">
        <f t="shared" ref="K22:K33" si="7">SUM(G22:J22)</f>
        <v>104900</v>
      </c>
      <c r="L22" s="52">
        <v>242000</v>
      </c>
      <c r="M22" s="27">
        <v>0</v>
      </c>
      <c r="N22" s="27">
        <v>0</v>
      </c>
      <c r="O22" s="27">
        <v>0</v>
      </c>
      <c r="P22" s="27">
        <f t="shared" ref="P22:P33" si="8">SUM(L22:O22)</f>
        <v>242000</v>
      </c>
    </row>
    <row r="23" spans="1:16" ht="19.5" customHeight="1" x14ac:dyDescent="0.35">
      <c r="A23" s="51">
        <v>44826</v>
      </c>
      <c r="B23" s="14">
        <v>0</v>
      </c>
      <c r="C23" s="14">
        <v>7760</v>
      </c>
      <c r="D23" s="14">
        <v>0</v>
      </c>
      <c r="E23" s="14">
        <v>0</v>
      </c>
      <c r="F23" s="54">
        <f t="shared" si="6"/>
        <v>7760</v>
      </c>
      <c r="G23" s="56">
        <v>15000</v>
      </c>
      <c r="H23" s="14">
        <v>621000</v>
      </c>
      <c r="I23" s="14">
        <v>0</v>
      </c>
      <c r="J23" s="14">
        <v>0</v>
      </c>
      <c r="K23" s="6">
        <f t="shared" si="7"/>
        <v>636000</v>
      </c>
      <c r="L23" s="52">
        <v>61000</v>
      </c>
      <c r="M23" s="27">
        <v>0</v>
      </c>
      <c r="N23" s="27">
        <v>0</v>
      </c>
      <c r="O23" s="27">
        <v>0</v>
      </c>
      <c r="P23" s="27">
        <f t="shared" si="8"/>
        <v>61000</v>
      </c>
    </row>
    <row r="24" spans="1:16" ht="19.5" customHeight="1" x14ac:dyDescent="0.35">
      <c r="A24" s="51">
        <v>44856</v>
      </c>
      <c r="B24" s="14">
        <v>0</v>
      </c>
      <c r="C24" s="14">
        <v>10219.799999999999</v>
      </c>
      <c r="D24" s="14">
        <v>0</v>
      </c>
      <c r="E24" s="14">
        <v>0</v>
      </c>
      <c r="F24" s="54">
        <f t="shared" si="6"/>
        <v>10219.799999999999</v>
      </c>
      <c r="G24" s="56">
        <v>20000</v>
      </c>
      <c r="H24" s="14">
        <v>416600</v>
      </c>
      <c r="I24" s="14">
        <v>0</v>
      </c>
      <c r="J24" s="14">
        <v>20000</v>
      </c>
      <c r="K24" s="6">
        <f t="shared" si="7"/>
        <v>456600</v>
      </c>
      <c r="L24" s="52">
        <v>0</v>
      </c>
      <c r="M24" s="27">
        <v>0</v>
      </c>
      <c r="N24" s="27">
        <v>0</v>
      </c>
      <c r="O24" s="27">
        <v>0</v>
      </c>
      <c r="P24" s="27">
        <f t="shared" si="8"/>
        <v>0</v>
      </c>
    </row>
    <row r="25" spans="1:16" ht="19.5" customHeight="1" x14ac:dyDescent="0.35">
      <c r="A25" s="51">
        <v>44887</v>
      </c>
      <c r="B25" s="14">
        <v>0</v>
      </c>
      <c r="C25" s="14">
        <v>20643</v>
      </c>
      <c r="D25" s="14">
        <v>0</v>
      </c>
      <c r="E25" s="14">
        <v>0</v>
      </c>
      <c r="F25" s="54">
        <f t="shared" si="6"/>
        <v>20643</v>
      </c>
      <c r="G25" s="56">
        <v>52500</v>
      </c>
      <c r="H25" s="14">
        <v>245700</v>
      </c>
      <c r="I25" s="14">
        <v>0</v>
      </c>
      <c r="J25" s="14">
        <v>59000</v>
      </c>
      <c r="K25" s="6">
        <f t="shared" si="7"/>
        <v>357200</v>
      </c>
      <c r="L25" s="52">
        <v>0</v>
      </c>
      <c r="M25" s="27">
        <v>0</v>
      </c>
      <c r="N25" s="27">
        <v>0</v>
      </c>
      <c r="O25" s="27">
        <v>0</v>
      </c>
      <c r="P25" s="27">
        <f t="shared" si="8"/>
        <v>0</v>
      </c>
    </row>
    <row r="26" spans="1:16" ht="19.5" customHeight="1" x14ac:dyDescent="0.35">
      <c r="A26" s="51">
        <v>44917</v>
      </c>
      <c r="B26" s="14">
        <v>0</v>
      </c>
      <c r="C26" s="14">
        <v>12386</v>
      </c>
      <c r="D26" s="14">
        <v>0</v>
      </c>
      <c r="E26" s="14">
        <v>0</v>
      </c>
      <c r="F26" s="54">
        <f t="shared" si="6"/>
        <v>12386</v>
      </c>
      <c r="G26" s="56">
        <v>0</v>
      </c>
      <c r="H26" s="14">
        <v>0</v>
      </c>
      <c r="I26" s="14">
        <v>0</v>
      </c>
      <c r="J26" s="14">
        <v>0</v>
      </c>
      <c r="K26" s="6">
        <f t="shared" si="7"/>
        <v>0</v>
      </c>
      <c r="L26" s="52">
        <v>0</v>
      </c>
      <c r="M26" s="27">
        <v>0</v>
      </c>
      <c r="N26" s="27">
        <v>0</v>
      </c>
      <c r="O26" s="27">
        <v>0</v>
      </c>
      <c r="P26" s="27">
        <f t="shared" si="8"/>
        <v>0</v>
      </c>
    </row>
    <row r="27" spans="1:16" ht="19.5" customHeight="1" x14ac:dyDescent="0.35">
      <c r="A27" s="51">
        <v>44948</v>
      </c>
      <c r="B27" s="14">
        <v>0</v>
      </c>
      <c r="C27" s="14">
        <v>8903</v>
      </c>
      <c r="D27" s="14">
        <v>0</v>
      </c>
      <c r="E27" s="14">
        <v>0</v>
      </c>
      <c r="F27" s="54">
        <f t="shared" si="6"/>
        <v>8903</v>
      </c>
      <c r="G27" s="56">
        <v>0</v>
      </c>
      <c r="H27" s="14">
        <v>0</v>
      </c>
      <c r="I27" s="14">
        <v>0</v>
      </c>
      <c r="J27" s="14">
        <v>0</v>
      </c>
      <c r="K27" s="6">
        <f t="shared" si="7"/>
        <v>0</v>
      </c>
      <c r="L27" s="52">
        <v>0</v>
      </c>
      <c r="M27" s="27">
        <v>0</v>
      </c>
      <c r="N27" s="27">
        <v>0</v>
      </c>
      <c r="O27" s="27">
        <v>0</v>
      </c>
      <c r="P27" s="27">
        <f t="shared" si="8"/>
        <v>0</v>
      </c>
    </row>
    <row r="28" spans="1:16" ht="19.5" customHeight="1" x14ac:dyDescent="0.35">
      <c r="A28" s="51">
        <v>44979</v>
      </c>
      <c r="B28" s="14">
        <v>0</v>
      </c>
      <c r="C28" s="14">
        <v>5256</v>
      </c>
      <c r="D28" s="14">
        <v>0</v>
      </c>
      <c r="E28" s="14">
        <v>125</v>
      </c>
      <c r="F28" s="54">
        <f t="shared" si="6"/>
        <v>5381</v>
      </c>
      <c r="G28" s="56">
        <v>0</v>
      </c>
      <c r="H28" s="14">
        <v>0</v>
      </c>
      <c r="I28" s="14">
        <v>0</v>
      </c>
      <c r="J28" s="14">
        <v>0</v>
      </c>
      <c r="K28" s="6">
        <f t="shared" si="7"/>
        <v>0</v>
      </c>
      <c r="L28" s="52">
        <v>0</v>
      </c>
      <c r="M28" s="27">
        <v>0</v>
      </c>
      <c r="N28" s="27">
        <v>0</v>
      </c>
      <c r="O28" s="27">
        <v>0</v>
      </c>
      <c r="P28" s="27">
        <f t="shared" si="8"/>
        <v>0</v>
      </c>
    </row>
    <row r="29" spans="1:16" ht="19.5" customHeight="1" x14ac:dyDescent="0.35">
      <c r="A29" s="51">
        <v>45007</v>
      </c>
      <c r="B29" s="14">
        <v>0</v>
      </c>
      <c r="C29" s="14">
        <v>11715</v>
      </c>
      <c r="D29" s="14">
        <v>0</v>
      </c>
      <c r="E29" s="14">
        <v>0</v>
      </c>
      <c r="F29" s="54">
        <f t="shared" si="6"/>
        <v>11715</v>
      </c>
      <c r="G29" s="56">
        <v>0</v>
      </c>
      <c r="H29" s="14">
        <v>30000</v>
      </c>
      <c r="I29" s="14">
        <v>0</v>
      </c>
      <c r="J29" s="14">
        <v>0</v>
      </c>
      <c r="K29" s="6">
        <f t="shared" si="7"/>
        <v>30000</v>
      </c>
      <c r="L29" s="52">
        <v>7500</v>
      </c>
      <c r="M29" s="27">
        <v>0</v>
      </c>
      <c r="N29" s="27">
        <v>0</v>
      </c>
      <c r="O29" s="27">
        <v>0</v>
      </c>
      <c r="P29" s="27">
        <f t="shared" si="8"/>
        <v>7500</v>
      </c>
    </row>
    <row r="30" spans="1:16" ht="19.5" customHeight="1" x14ac:dyDescent="0.35">
      <c r="A30" s="51">
        <v>45038</v>
      </c>
      <c r="B30" s="14">
        <v>0</v>
      </c>
      <c r="C30" s="14">
        <v>0</v>
      </c>
      <c r="D30" s="14">
        <v>0</v>
      </c>
      <c r="E30" s="14">
        <v>0</v>
      </c>
      <c r="F30" s="54">
        <f t="shared" si="6"/>
        <v>0</v>
      </c>
      <c r="G30" s="56">
        <v>0</v>
      </c>
      <c r="H30" s="14">
        <v>0</v>
      </c>
      <c r="I30" s="14">
        <v>0</v>
      </c>
      <c r="J30" s="14">
        <v>0</v>
      </c>
      <c r="K30" s="6">
        <f t="shared" si="7"/>
        <v>0</v>
      </c>
      <c r="L30" s="52">
        <v>27500</v>
      </c>
      <c r="M30" s="27">
        <v>0</v>
      </c>
      <c r="N30" s="27">
        <v>0</v>
      </c>
      <c r="O30" s="27">
        <v>0</v>
      </c>
      <c r="P30" s="27">
        <f t="shared" si="8"/>
        <v>27500</v>
      </c>
    </row>
    <row r="31" spans="1:16" ht="19.5" customHeight="1" x14ac:dyDescent="0.35">
      <c r="A31" s="51">
        <v>45068</v>
      </c>
      <c r="B31" s="14">
        <v>0</v>
      </c>
      <c r="C31" s="14">
        <v>0</v>
      </c>
      <c r="D31" s="14">
        <v>0</v>
      </c>
      <c r="E31" s="14">
        <v>0</v>
      </c>
      <c r="F31" s="54">
        <f t="shared" si="6"/>
        <v>0</v>
      </c>
      <c r="G31" s="56">
        <v>0</v>
      </c>
      <c r="H31" s="14">
        <v>0</v>
      </c>
      <c r="I31" s="14">
        <v>0</v>
      </c>
      <c r="J31" s="14">
        <v>0</v>
      </c>
      <c r="K31" s="6">
        <f t="shared" si="7"/>
        <v>0</v>
      </c>
      <c r="L31" s="52">
        <v>27500</v>
      </c>
      <c r="M31" s="27">
        <v>0</v>
      </c>
      <c r="N31" s="27">
        <v>0</v>
      </c>
      <c r="O31" s="27">
        <v>0</v>
      </c>
      <c r="P31" s="27">
        <f t="shared" si="8"/>
        <v>27500</v>
      </c>
    </row>
    <row r="32" spans="1:16" ht="19.5" customHeight="1" x14ac:dyDescent="0.35">
      <c r="A32" s="51">
        <v>45099</v>
      </c>
      <c r="B32" s="14">
        <v>0</v>
      </c>
      <c r="C32" s="14">
        <v>0</v>
      </c>
      <c r="D32" s="14">
        <v>0</v>
      </c>
      <c r="E32" s="14">
        <v>0</v>
      </c>
      <c r="F32" s="54">
        <f t="shared" si="6"/>
        <v>0</v>
      </c>
      <c r="G32" s="56">
        <v>0</v>
      </c>
      <c r="H32" s="14">
        <v>0</v>
      </c>
      <c r="I32" s="14">
        <v>0</v>
      </c>
      <c r="J32" s="14">
        <v>0</v>
      </c>
      <c r="K32" s="6">
        <f t="shared" si="7"/>
        <v>0</v>
      </c>
      <c r="L32" s="52">
        <v>37500</v>
      </c>
      <c r="M32" s="27">
        <v>0</v>
      </c>
      <c r="N32" s="27">
        <v>0</v>
      </c>
      <c r="O32" s="27">
        <v>0</v>
      </c>
      <c r="P32" s="27">
        <f t="shared" si="8"/>
        <v>37500</v>
      </c>
    </row>
    <row r="33" spans="1:16" ht="19.5" customHeight="1" x14ac:dyDescent="0.35">
      <c r="A33" s="51">
        <v>45129</v>
      </c>
      <c r="B33" s="14">
        <v>0</v>
      </c>
      <c r="C33" s="14">
        <v>0</v>
      </c>
      <c r="D33" s="14">
        <v>0</v>
      </c>
      <c r="E33" s="14">
        <v>0</v>
      </c>
      <c r="F33" s="54">
        <f t="shared" si="6"/>
        <v>0</v>
      </c>
      <c r="G33" s="56">
        <v>26000</v>
      </c>
      <c r="H33" s="14">
        <v>865461</v>
      </c>
      <c r="I33" s="14">
        <v>0</v>
      </c>
      <c r="J33" s="14">
        <v>26000</v>
      </c>
      <c r="K33" s="6">
        <f t="shared" si="7"/>
        <v>917461</v>
      </c>
      <c r="L33" s="52">
        <v>35500</v>
      </c>
      <c r="M33" s="27">
        <v>0</v>
      </c>
      <c r="N33" s="27">
        <v>0</v>
      </c>
      <c r="O33" s="27">
        <v>0</v>
      </c>
      <c r="P33" s="27">
        <f t="shared" si="8"/>
        <v>35500</v>
      </c>
    </row>
    <row r="34" spans="1:16" ht="19.5" customHeight="1" x14ac:dyDescent="0.35">
      <c r="A34" s="51">
        <v>45160</v>
      </c>
      <c r="B34" s="14">
        <v>0</v>
      </c>
      <c r="C34" s="14">
        <v>0</v>
      </c>
      <c r="D34" s="14">
        <v>0</v>
      </c>
      <c r="E34" s="14">
        <v>0</v>
      </c>
      <c r="F34" s="54">
        <f t="shared" ref="F34" si="9">SUM(B34:E34)</f>
        <v>0</v>
      </c>
      <c r="G34" s="56">
        <v>0</v>
      </c>
      <c r="H34" s="14">
        <v>195000</v>
      </c>
      <c r="I34" s="14">
        <v>0</v>
      </c>
      <c r="J34" s="14">
        <v>0</v>
      </c>
      <c r="K34" s="6">
        <f t="shared" ref="K34" si="10">SUM(G34:J34)</f>
        <v>195000</v>
      </c>
      <c r="L34" s="52">
        <v>7500</v>
      </c>
      <c r="M34" s="27">
        <v>0</v>
      </c>
      <c r="N34" s="27">
        <v>0</v>
      </c>
      <c r="O34" s="27">
        <v>0</v>
      </c>
      <c r="P34" s="27">
        <f t="shared" ref="P34" si="11">SUM(L34:O34)</f>
        <v>7500</v>
      </c>
    </row>
    <row r="36" spans="1:16" ht="15.5" x14ac:dyDescent="0.35">
      <c r="A36" s="17" t="s">
        <v>17</v>
      </c>
    </row>
    <row r="37" spans="1:16" ht="15.5" x14ac:dyDescent="0.35">
      <c r="A37" s="26" t="s">
        <v>64</v>
      </c>
    </row>
    <row r="38" spans="1:16" ht="15" customHeight="1" x14ac:dyDescent="0.35">
      <c r="A38" s="13" t="s">
        <v>32</v>
      </c>
    </row>
    <row r="39" spans="1:16" ht="15" customHeight="1" x14ac:dyDescent="0.35">
      <c r="A39" s="26" t="s">
        <v>69</v>
      </c>
    </row>
    <row r="40" spans="1:16" ht="15" customHeight="1" x14ac:dyDescent="0.35">
      <c r="A40" s="13" t="s">
        <v>32</v>
      </c>
    </row>
    <row r="41" spans="1:16" ht="15" customHeight="1" x14ac:dyDescent="0.35">
      <c r="A41" s="26" t="s">
        <v>70</v>
      </c>
    </row>
    <row r="42" spans="1:16" ht="15" customHeight="1" x14ac:dyDescent="0.35">
      <c r="A42" s="13" t="s">
        <v>32</v>
      </c>
    </row>
    <row r="43" spans="1:16" ht="15" customHeight="1" x14ac:dyDescent="0.35">
      <c r="A43" s="26" t="s">
        <v>73</v>
      </c>
    </row>
    <row r="44" spans="1:16" ht="15" customHeight="1" x14ac:dyDescent="0.35">
      <c r="A44" s="13" t="s">
        <v>32</v>
      </c>
    </row>
    <row r="45" spans="1:16" ht="15.5" x14ac:dyDescent="0.35">
      <c r="A45" s="26" t="s">
        <v>76</v>
      </c>
    </row>
    <row r="46" spans="1:16" ht="15.5" x14ac:dyDescent="0.35">
      <c r="A46" s="13" t="s">
        <v>32</v>
      </c>
    </row>
    <row r="47" spans="1:16" ht="15.5" x14ac:dyDescent="0.35">
      <c r="A47" s="26" t="s">
        <v>79</v>
      </c>
    </row>
    <row r="48" spans="1:16" ht="15.5" x14ac:dyDescent="0.35">
      <c r="A48" s="13" t="s">
        <v>32</v>
      </c>
    </row>
    <row r="49" spans="1:1" ht="15.5" x14ac:dyDescent="0.35">
      <c r="A49" s="26" t="s">
        <v>80</v>
      </c>
    </row>
    <row r="50" spans="1:1" ht="15.5" x14ac:dyDescent="0.35">
      <c r="A50" s="13" t="s">
        <v>32</v>
      </c>
    </row>
    <row r="51" spans="1:1" ht="15.5" x14ac:dyDescent="0.35">
      <c r="A51" s="26" t="s">
        <v>83</v>
      </c>
    </row>
    <row r="52" spans="1:1" ht="15.5" x14ac:dyDescent="0.35">
      <c r="A52" s="13" t="s">
        <v>32</v>
      </c>
    </row>
    <row r="53" spans="1:1" ht="15.5" x14ac:dyDescent="0.35">
      <c r="A53" s="26" t="s">
        <v>84</v>
      </c>
    </row>
    <row r="54" spans="1:1" ht="15.5" x14ac:dyDescent="0.35">
      <c r="A54" s="13" t="s">
        <v>32</v>
      </c>
    </row>
    <row r="55" spans="1:1" ht="15.5" x14ac:dyDescent="0.35">
      <c r="A55" s="26" t="s">
        <v>89</v>
      </c>
    </row>
    <row r="56" spans="1:1" ht="15.5" x14ac:dyDescent="0.35">
      <c r="A56" s="13" t="s">
        <v>32</v>
      </c>
    </row>
    <row r="57" spans="1:1" ht="15.5" x14ac:dyDescent="0.35">
      <c r="A57" s="26" t="s">
        <v>90</v>
      </c>
    </row>
    <row r="58" spans="1:1" ht="15.5" x14ac:dyDescent="0.35">
      <c r="A58" s="13" t="s">
        <v>32</v>
      </c>
    </row>
    <row r="59" spans="1:1" ht="15.5" x14ac:dyDescent="0.35">
      <c r="A59" s="26" t="s">
        <v>91</v>
      </c>
    </row>
    <row r="60" spans="1:1" ht="15.5" x14ac:dyDescent="0.35">
      <c r="A60" s="13" t="s">
        <v>32</v>
      </c>
    </row>
    <row r="61" spans="1:1" ht="15.5" x14ac:dyDescent="0.35">
      <c r="A61" s="26" t="s">
        <v>93</v>
      </c>
    </row>
    <row r="62" spans="1:1" ht="15.5" x14ac:dyDescent="0.35">
      <c r="A62" s="13" t="s">
        <v>32</v>
      </c>
    </row>
    <row r="65" spans="1:1" ht="15.5" x14ac:dyDescent="0.35">
      <c r="A65" s="21" t="s">
        <v>15</v>
      </c>
    </row>
    <row r="66" spans="1:1" ht="15.5" x14ac:dyDescent="0.35">
      <c r="A66" s="22" t="s">
        <v>21</v>
      </c>
    </row>
    <row r="67" spans="1:1" ht="15.5" x14ac:dyDescent="0.35">
      <c r="A67" s="22" t="s">
        <v>46</v>
      </c>
    </row>
    <row r="68" spans="1:1" ht="15.5" x14ac:dyDescent="0.35">
      <c r="A68" s="22" t="s">
        <v>47</v>
      </c>
    </row>
    <row r="69" spans="1:1" ht="15.5" x14ac:dyDescent="0.35">
      <c r="A69" s="22" t="s">
        <v>23</v>
      </c>
    </row>
    <row r="70" spans="1:1" ht="15.5" x14ac:dyDescent="0.35">
      <c r="A70" s="22" t="s">
        <v>13</v>
      </c>
    </row>
    <row r="71" spans="1:1" ht="15.5" x14ac:dyDescent="0.35">
      <c r="A71" s="22" t="s">
        <v>48</v>
      </c>
    </row>
  </sheetData>
  <mergeCells count="8">
    <mergeCell ref="B20:F20"/>
    <mergeCell ref="G20:K20"/>
    <mergeCell ref="L20:P20"/>
    <mergeCell ref="A1:P1"/>
    <mergeCell ref="B2:F2"/>
    <mergeCell ref="G2:K2"/>
    <mergeCell ref="L2:P2"/>
    <mergeCell ref="A19:P19"/>
  </mergeCells>
  <pageMargins left="0.7" right="0.7" top="0.75" bottom="0.2" header="0.3" footer="0.3"/>
  <pageSetup scale="39" orientation="landscape" r:id="rId1"/>
  <headerFooter>
    <oddHeader>&amp;C&amp;"-,Bold"&amp;16Transfers to Storage - Summary&amp;L&amp;14August 2023</oddHeader>
    <oddFooter>&amp;R7</oddFooter>
  </headerFooter>
  <ignoredErrors>
    <ignoredError sqref="F16 F3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C7BED7A23646BBF39FE5B95398C8" ma:contentTypeVersion="12" ma:contentTypeDescription="Create a new document." ma:contentTypeScope="" ma:versionID="eaee3a7ab6e17f8b1d6c8b7c722b21f7">
  <xsd:schema xmlns:xsd="http://www.w3.org/2001/XMLSchema" xmlns:xs="http://www.w3.org/2001/XMLSchema" xmlns:p="http://schemas.microsoft.com/office/2006/metadata/properties" xmlns:ns3="f5ed73c7-423e-49e6-bf86-f1e3d2e7bbef" xmlns:ns4="109530fe-d9ad-4313-b3fb-1ceea7d26c08" targetNamespace="http://schemas.microsoft.com/office/2006/metadata/properties" ma:root="true" ma:fieldsID="e6c679ba94168f8c71bfa0a027a51d33" ns3:_="" ns4:_="">
    <xsd:import namespace="f5ed73c7-423e-49e6-bf86-f1e3d2e7bbef"/>
    <xsd:import namespace="109530fe-d9ad-4313-b3fb-1ceea7d26c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d73c7-423e-49e6-bf86-f1e3d2e7b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530fe-d9ad-4313-b3fb-1ceea7d26c0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C48861-B1EF-4D68-969B-1D07A67C08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4A7F6C-EDFB-47A4-8781-F6F623192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d73c7-423e-49e6-bf86-f1e3d2e7bbef"/>
    <ds:schemaRef ds:uri="109530fe-d9ad-4313-b3fb-1ceea7d26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B6102C-9A00-4D6B-BBC9-4CDDA70DA465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109530fe-d9ad-4313-b3fb-1ceea7d26c08"/>
    <ds:schemaRef ds:uri="f5ed73c7-423e-49e6-bf86-f1e3d2e7bbef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FT-R Transfers (Freq &amp; Vol)</vt:lpstr>
      <vt:lpstr>FT-D Transfers (Frequency)</vt:lpstr>
      <vt:lpstr>FT-D Transfers (Volume)</vt:lpstr>
      <vt:lpstr>Transfers to Storage</vt:lpstr>
      <vt:lpstr>'Transfers to Storage'!Print_Area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Transfer Activity Report - August 2023</dc:title>
  <dc:creator>Aadrita Anjishu</dc:creator>
  <cp:lastModifiedBy>Sara Bourque</cp:lastModifiedBy>
  <cp:lastPrinted>2023-09-06T17:31:19Z</cp:lastPrinted>
  <dcterms:created xsi:type="dcterms:W3CDTF">2020-04-19T03:19:33Z</dcterms:created>
  <dcterms:modified xsi:type="dcterms:W3CDTF">2023-09-06T19:23:37Z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0x0101002B79C7BED7A23646BBF39FE5B95398C8</vt:lpwstr>
  </property>
</Properties>
</file>